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19410" windowHeight="8730" activeTab="0"/>
  </bookViews>
  <sheets>
    <sheet name="결산세입세출총괄표" sheetId="21" r:id="rId1"/>
    <sheet name="2018년 세입결산서" sheetId="17" r:id="rId2"/>
    <sheet name="2018년 세출결산서" sheetId="18" r:id="rId3"/>
    <sheet name="Sheet1" sheetId="20" r:id="rId4"/>
  </sheets>
  <definedNames>
    <definedName name="_xlnm.Print_Area" localSheetId="1">'2018년 세입결산서'!$A$1:$H$107</definedName>
    <definedName name="_xlnm.Print_Area" localSheetId="2">'2018년 세출결산서'!$A$1:$H$155</definedName>
    <definedName name="_xlnm.Print_Area" localSheetId="0">'결산세입세출총괄표'!$A$1:$M$32</definedName>
    <definedName name="_xlnm.Print_Titles" localSheetId="1">'2018년 세입결산서'!$1:$5</definedName>
    <definedName name="_xlnm.Print_Titles" localSheetId="2">'2018년 세출결산서'!$1:$5</definedName>
  </definedNames>
  <calcPr calcId="125725"/>
</workbook>
</file>

<file path=xl/sharedStrings.xml><?xml version="1.0" encoding="utf-8"?>
<sst xmlns="http://schemas.openxmlformats.org/spreadsheetml/2006/main" count="575" uniqueCount="161">
  <si>
    <t>제수당</t>
  </si>
  <si>
    <t>기관운영비</t>
  </si>
  <si>
    <t>회의비</t>
  </si>
  <si>
    <t>여비</t>
  </si>
  <si>
    <t>공공요금</t>
  </si>
  <si>
    <t>제세공과금</t>
  </si>
  <si>
    <t>차량비</t>
  </si>
  <si>
    <t>기타운영비</t>
  </si>
  <si>
    <t>특별급식비</t>
  </si>
  <si>
    <t>연료비</t>
  </si>
  <si>
    <t>잡지출</t>
  </si>
  <si>
    <t>구분</t>
  </si>
  <si>
    <t>계</t>
  </si>
  <si>
    <t>합계</t>
  </si>
  <si>
    <r>
      <t>[</t>
    </r>
    <r>
      <rPr>
        <sz val="12"/>
        <color rgb="FF000000"/>
        <rFont val="Calibri"/>
        <family val="3"/>
        <scheme val="minor"/>
      </rPr>
      <t>별지제</t>
    </r>
    <r>
      <rPr>
        <sz val="12"/>
        <color rgb="FF000000"/>
        <rFont val="한양신명조"/>
        <family val="3"/>
      </rPr>
      <t>5</t>
    </r>
    <r>
      <rPr>
        <sz val="12"/>
        <color rgb="FF000000"/>
        <rFont val="Calibri"/>
        <family val="3"/>
        <scheme val="minor"/>
      </rPr>
      <t>호의3서식</t>
    </r>
    <r>
      <rPr>
        <sz val="12"/>
        <color rgb="FF000000"/>
        <rFont val="한양신명조"/>
        <family val="3"/>
      </rPr>
      <t>]&lt;</t>
    </r>
    <r>
      <rPr>
        <sz val="12"/>
        <color rgb="FF000000"/>
        <rFont val="Calibri"/>
        <family val="3"/>
        <scheme val="minor"/>
      </rPr>
      <t>개정</t>
    </r>
    <r>
      <rPr>
        <sz val="12"/>
        <color rgb="FF000000"/>
        <rFont val="한양신명조"/>
        <family val="3"/>
      </rPr>
      <t>2009.2.5&gt;</t>
    </r>
  </si>
  <si>
    <r>
      <t>세입결산서</t>
    </r>
    <r>
      <rPr>
        <sz val="15"/>
        <color rgb="FF000000"/>
        <rFont val="한양신명조"/>
        <family val="3"/>
      </rPr>
      <t>(</t>
    </r>
    <r>
      <rPr>
        <sz val="15"/>
        <color rgb="FF000000"/>
        <rFont val="Calibri"/>
        <family val="3"/>
        <scheme val="minor"/>
      </rPr>
      <t>시설용</t>
    </r>
    <r>
      <rPr>
        <sz val="15"/>
        <color rgb="FF000000"/>
        <rFont val="한양신명조"/>
        <family val="3"/>
      </rPr>
      <t>)</t>
    </r>
  </si>
  <si>
    <t>과목</t>
  </si>
  <si>
    <t>보조금</t>
  </si>
  <si>
    <t>시설부담</t>
  </si>
  <si>
    <t>후원금</t>
  </si>
  <si>
    <t>관</t>
  </si>
  <si>
    <t>항</t>
  </si>
  <si>
    <t>목</t>
  </si>
  <si>
    <t>보조금수입</t>
  </si>
  <si>
    <t>경상보조금수입</t>
  </si>
  <si>
    <t>인건비(사회복지과)</t>
  </si>
  <si>
    <t>예산</t>
  </si>
  <si>
    <t>결산</t>
  </si>
  <si>
    <t>증감</t>
  </si>
  <si>
    <t xml:space="preserve">  </t>
  </si>
  <si>
    <t>운영비(사회복지과)</t>
  </si>
  <si>
    <t>합계　</t>
  </si>
  <si>
    <t>자본보조금수입(사회복지과)</t>
  </si>
  <si>
    <t>기타보조금수입</t>
  </si>
  <si>
    <t>　합계</t>
  </si>
  <si>
    <t>고용노동부(4대보험)</t>
  </si>
  <si>
    <t>합 계</t>
  </si>
  <si>
    <t>후원금 수입</t>
  </si>
  <si>
    <t>사업수입</t>
  </si>
  <si>
    <t>인쇄사업수입</t>
  </si>
  <si>
    <t>복사지사업수입</t>
  </si>
  <si>
    <t>직업재활사업수입</t>
  </si>
  <si>
    <t>합계　　</t>
  </si>
  <si>
    <t>스캔사업수입</t>
  </si>
  <si>
    <t>합 계　</t>
  </si>
  <si>
    <t>이월금</t>
  </si>
  <si>
    <t>잡수입</t>
  </si>
  <si>
    <t>불용품
매각대</t>
  </si>
  <si>
    <t>이자수입</t>
  </si>
  <si>
    <t>기타잡수입</t>
  </si>
  <si>
    <t>총 합 계</t>
  </si>
  <si>
    <t>세출
총 합 계</t>
  </si>
  <si>
    <t>차액</t>
  </si>
  <si>
    <r>
      <t>[</t>
    </r>
    <r>
      <rPr>
        <sz val="12"/>
        <color rgb="FF000000"/>
        <rFont val="Calibri"/>
        <family val="3"/>
        <scheme val="minor"/>
      </rPr>
      <t>별지제</t>
    </r>
    <r>
      <rPr>
        <sz val="12"/>
        <color rgb="FF000000"/>
        <rFont val="한양신명조"/>
        <family val="3"/>
      </rPr>
      <t>5</t>
    </r>
    <r>
      <rPr>
        <sz val="12"/>
        <color rgb="FF000000"/>
        <rFont val="Calibri"/>
        <family val="3"/>
        <scheme val="minor"/>
      </rPr>
      <t>호의4서식</t>
    </r>
    <r>
      <rPr>
        <sz val="12"/>
        <color rgb="FF000000"/>
        <rFont val="한양신명조"/>
        <family val="3"/>
      </rPr>
      <t>]&lt;</t>
    </r>
    <r>
      <rPr>
        <sz val="12"/>
        <color rgb="FF000000"/>
        <rFont val="Calibri"/>
        <family val="3"/>
        <scheme val="minor"/>
      </rPr>
      <t>개정</t>
    </r>
    <r>
      <rPr>
        <sz val="12"/>
        <color rgb="FF000000"/>
        <rFont val="한양신명조"/>
        <family val="3"/>
      </rPr>
      <t>2009.2.5&gt;</t>
    </r>
  </si>
  <si>
    <r>
      <t>세출결산서</t>
    </r>
    <r>
      <rPr>
        <sz val="15"/>
        <color rgb="FF000000"/>
        <rFont val="한양신명조"/>
        <family val="3"/>
      </rPr>
      <t>(</t>
    </r>
    <r>
      <rPr>
        <sz val="15"/>
        <color rgb="FF000000"/>
        <rFont val="Calibri"/>
        <family val="3"/>
        <scheme val="minor"/>
      </rPr>
      <t>시설용</t>
    </r>
    <r>
      <rPr>
        <sz val="15"/>
        <color rgb="FF000000"/>
        <rFont val="한양신명조"/>
        <family val="3"/>
      </rPr>
      <t>)</t>
    </r>
  </si>
  <si>
    <t>구청</t>
  </si>
  <si>
    <t>사무비</t>
  </si>
  <si>
    <t>인건비</t>
  </si>
  <si>
    <t>급여</t>
  </si>
  <si>
    <t>퇴직금 및 퇴직적립</t>
  </si>
  <si>
    <t>사회보험부담비용</t>
  </si>
  <si>
    <t>기타</t>
  </si>
  <si>
    <t>업무추진비</t>
  </si>
  <si>
    <t>직책보조비</t>
  </si>
  <si>
    <t>운영비</t>
  </si>
  <si>
    <t>수용비및 수수료</t>
  </si>
  <si>
    <t>건물임차료</t>
  </si>
  <si>
    <t>및</t>
  </si>
  <si>
    <t>관리비</t>
  </si>
  <si>
    <t>연구비</t>
  </si>
  <si>
    <t>재산조성비</t>
  </si>
  <si>
    <t>시설비</t>
  </si>
  <si>
    <t>자산취득비</t>
  </si>
  <si>
    <t>시설장비유지비</t>
  </si>
  <si>
    <t>사업비</t>
  </si>
  <si>
    <t>의료비</t>
  </si>
  <si>
    <t>직업재활</t>
  </si>
  <si>
    <t>직업재활
사업비</t>
  </si>
  <si>
    <t>인쇄</t>
  </si>
  <si>
    <t>인쇄 
수익사업비</t>
  </si>
  <si>
    <t>수익사업비</t>
  </si>
  <si>
    <t>복사지</t>
  </si>
  <si>
    <t>복사지
수익사업비</t>
  </si>
  <si>
    <t>직업재활
수익사업비</t>
  </si>
  <si>
    <t>부채상환</t>
  </si>
  <si>
    <t>부채상환금</t>
  </si>
  <si>
    <t>원금상환금</t>
  </si>
  <si>
    <t>이자지불금</t>
  </si>
  <si>
    <t>예비비</t>
  </si>
  <si>
    <t>예비비
(이월금)</t>
  </si>
  <si>
    <t>세  출
총 합 계</t>
  </si>
  <si>
    <t>세  입
총 합 계</t>
  </si>
  <si>
    <t>결산 차액</t>
  </si>
  <si>
    <t>전년도
이월금</t>
  </si>
  <si>
    <t>전입금</t>
  </si>
  <si>
    <t>법인전입금</t>
  </si>
  <si>
    <t>기타
후생경비</t>
  </si>
  <si>
    <t>반환금-이자
(2018년)</t>
  </si>
  <si>
    <t>(단위 : 원)</t>
  </si>
  <si>
    <t>순번</t>
  </si>
  <si>
    <t>세   입</t>
  </si>
  <si>
    <t>세   출</t>
  </si>
  <si>
    <t>관</t>
  </si>
  <si>
    <t>항</t>
  </si>
  <si>
    <t>목</t>
  </si>
  <si>
    <t>당초예산액</t>
  </si>
  <si>
    <t>증감액</t>
  </si>
  <si>
    <t>사업수입</t>
  </si>
  <si>
    <t>인쇄 사업수입</t>
  </si>
  <si>
    <t>사무비</t>
  </si>
  <si>
    <t>인건비</t>
  </si>
  <si>
    <t>급여</t>
  </si>
  <si>
    <t>복사지 사업수입</t>
  </si>
  <si>
    <t>사업수입</t>
  </si>
  <si>
    <t>직업재활 사업수입</t>
  </si>
  <si>
    <t>퇴직금 및퇴직적립</t>
  </si>
  <si>
    <t>스캔 사업수입</t>
  </si>
  <si>
    <t>자산관리 공사사업수입</t>
  </si>
  <si>
    <t>사회보험부담비용</t>
  </si>
  <si>
    <t>보조금수입</t>
  </si>
  <si>
    <t>정부 보조금수입</t>
  </si>
  <si>
    <t>기타후생경비</t>
  </si>
  <si>
    <t>운영비</t>
  </si>
  <si>
    <t>업무추진비</t>
  </si>
  <si>
    <t>기타 보조금</t>
  </si>
  <si>
    <t>기타보조금</t>
  </si>
  <si>
    <t>후원금수입</t>
  </si>
  <si>
    <t>비지정 후원금수입</t>
  </si>
  <si>
    <t>잡수입</t>
  </si>
  <si>
    <t>불용품 매각대(파지)</t>
  </si>
  <si>
    <t>수용비및 수수료</t>
  </si>
  <si>
    <t>이자수입</t>
  </si>
  <si>
    <t>기타잡수입</t>
  </si>
  <si>
    <t>전입금</t>
  </si>
  <si>
    <t>법인전입금</t>
  </si>
  <si>
    <t>이월금</t>
  </si>
  <si>
    <t>전년도이월금</t>
  </si>
  <si>
    <t>건물임차료 및 관리비</t>
  </si>
  <si>
    <t>전년도후원금이월금</t>
  </si>
  <si>
    <t>재산조성비</t>
  </si>
  <si>
    <t>시설비</t>
  </si>
  <si>
    <t>자산취득비</t>
  </si>
  <si>
    <t>시설장비 유지비</t>
  </si>
  <si>
    <t>사업비</t>
  </si>
  <si>
    <t>의료비</t>
  </si>
  <si>
    <t>직업재활 사업비</t>
  </si>
  <si>
    <t>인쇄수익
사업비</t>
  </si>
  <si>
    <t>인쇄수익 사업비</t>
  </si>
  <si>
    <t>복사지수익
사업비</t>
  </si>
  <si>
    <t>복사지수익 사업비</t>
  </si>
  <si>
    <t>직업재활
수익사업비</t>
  </si>
  <si>
    <t>직업재활 수익사업비</t>
  </si>
  <si>
    <t>잡지출</t>
  </si>
  <si>
    <t>예비비및기타</t>
  </si>
  <si>
    <t>반환금</t>
  </si>
  <si>
    <t>예비비</t>
  </si>
  <si>
    <t>세입 합계</t>
  </si>
  <si>
    <t>세출 합계</t>
  </si>
  <si>
    <t>결산</t>
  </si>
  <si>
    <t>리드릭 2018년 세입 세출 결산서(통합)</t>
  </si>
  <si>
    <t>이월금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</si>
</sst>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sz val="8"/>
      <name val="Calibri"/>
      <family val="2"/>
      <scheme val="minor"/>
    </font>
    <font>
      <sz val="11"/>
      <color indexed="8"/>
      <name val="맑은 고딕"/>
      <family val="3"/>
    </font>
    <font>
      <sz val="11"/>
      <color rgb="FF006100"/>
      <name val="Calibri"/>
      <family val="3"/>
      <scheme val="minor"/>
    </font>
    <font>
      <sz val="12"/>
      <color rgb="FF000000"/>
      <name val="한양신명조"/>
      <family val="3"/>
    </font>
    <font>
      <sz val="12"/>
      <color rgb="FF000000"/>
      <name val="Calibri"/>
      <family val="3"/>
      <scheme val="minor"/>
    </font>
    <font>
      <sz val="15"/>
      <color rgb="FF000000"/>
      <name val="Calibri"/>
      <family val="3"/>
      <scheme val="minor"/>
    </font>
    <font>
      <sz val="15"/>
      <color rgb="FF000000"/>
      <name val="한양신명조"/>
      <family val="3"/>
    </font>
    <font>
      <sz val="11"/>
      <color rgb="FF000000"/>
      <name val="Calibri"/>
      <family val="3"/>
      <scheme val="minor"/>
    </font>
    <font>
      <sz val="9"/>
      <color rgb="FF000000"/>
      <name val="Calibri"/>
      <family val="3"/>
      <scheme val="minor"/>
    </font>
    <font>
      <sz val="10"/>
      <color theme="1"/>
      <name val="Calibri"/>
      <family val="2"/>
      <scheme val="minor"/>
    </font>
    <font>
      <sz val="10"/>
      <color rgb="FF000000"/>
      <name val="함초롬바탕"/>
      <family val="1"/>
    </font>
    <font>
      <b/>
      <sz val="9"/>
      <color rgb="FF000000"/>
      <name val="Calibri"/>
      <family val="3"/>
      <scheme val="minor"/>
    </font>
    <font>
      <sz val="9"/>
      <color theme="1"/>
      <name val="Calibri"/>
      <family val="3"/>
      <scheme val="minor"/>
    </font>
    <font>
      <b/>
      <sz val="26"/>
      <name val="돋움"/>
      <family val="3"/>
    </font>
    <font>
      <sz val="8"/>
      <name val="돋움"/>
      <family val="3"/>
    </font>
    <font>
      <b/>
      <sz val="18"/>
      <name val="돋움"/>
      <family val="3"/>
    </font>
    <font>
      <sz val="18"/>
      <name val="돋움"/>
      <family val="3"/>
    </font>
    <font>
      <sz val="20"/>
      <name val="돋움"/>
      <family val="3"/>
    </font>
    <font>
      <sz val="15"/>
      <name val="돋움"/>
      <family val="3"/>
    </font>
    <font>
      <sz val="10"/>
      <name val="돋움"/>
      <family val="3"/>
    </font>
    <font>
      <b/>
      <sz val="11"/>
      <name val="돋움"/>
      <family val="3"/>
    </font>
    <font>
      <sz val="9"/>
      <name val="돋움"/>
      <family val="3"/>
    </font>
    <font>
      <b/>
      <sz val="9"/>
      <name val="돋움"/>
      <family val="3"/>
    </font>
    <font>
      <b/>
      <sz val="9"/>
      <color rgb="FF000000"/>
      <name val="돋움"/>
      <family val="3"/>
    </font>
  </fonts>
  <fills count="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2" fillId="0" borderId="0" applyFont="0" applyFill="0" applyBorder="0" applyAlignment="0" applyProtection="0"/>
    <xf numFmtId="41" fontId="2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0" fontId="5" fillId="2" borderId="0" applyNumberFormat="0" applyBorder="0" applyProtection="0">
      <alignment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</cellStyleXfs>
  <cellXfs count="166">
    <xf numFmtId="0" fontId="0" fillId="0" borderId="0" xfId="0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20" applyFont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1" fontId="11" fillId="0" borderId="4" xfId="20" applyFont="1" applyFill="1" applyBorder="1" applyAlignment="1">
      <alignment horizontal="right" vertical="center" wrapText="1"/>
    </xf>
    <xf numFmtId="41" fontId="11" fillId="0" borderId="2" xfId="20" applyFont="1" applyFill="1" applyBorder="1" applyAlignment="1">
      <alignment horizontal="right" vertical="center" wrapText="1"/>
    </xf>
    <xf numFmtId="41" fontId="11" fillId="0" borderId="3" xfId="20" applyFont="1" applyFill="1" applyBorder="1" applyAlignment="1">
      <alignment horizontal="right" vertical="center" wrapText="1"/>
    </xf>
    <xf numFmtId="41" fontId="11" fillId="0" borderId="2" xfId="20" applyFont="1" applyBorder="1" applyAlignment="1">
      <alignment horizontal="right" vertical="center" wrapText="1"/>
    </xf>
    <xf numFmtId="41" fontId="11" fillId="0" borderId="4" xfId="20" applyFont="1" applyBorder="1" applyAlignment="1">
      <alignment horizontal="right" vertical="center" wrapText="1"/>
    </xf>
    <xf numFmtId="41" fontId="11" fillId="3" borderId="2" xfId="20" applyFont="1" applyFill="1" applyBorder="1" applyAlignment="1">
      <alignment horizontal="right" vertical="center" wrapText="1"/>
    </xf>
    <xf numFmtId="41" fontId="11" fillId="3" borderId="4" xfId="20" applyFont="1" applyFill="1" applyBorder="1" applyAlignment="1">
      <alignment horizontal="right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41" fontId="11" fillId="4" borderId="5" xfId="20" applyFont="1" applyFill="1" applyBorder="1" applyAlignment="1">
      <alignment horizontal="center" vertical="center" wrapText="1"/>
    </xf>
    <xf numFmtId="41" fontId="13" fillId="0" borderId="3" xfId="20" applyFont="1" applyFill="1" applyBorder="1" applyAlignment="1">
      <alignment horizontal="right" vertical="center" wrapText="1"/>
    </xf>
    <xf numFmtId="41" fontId="13" fillId="0" borderId="0" xfId="20" applyFont="1" applyFill="1" applyBorder="1" applyAlignment="1">
      <alignment horizontal="right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41" fontId="13" fillId="0" borderId="1" xfId="20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41" fontId="13" fillId="0" borderId="7" xfId="20" applyFont="1" applyFill="1" applyBorder="1" applyAlignment="1">
      <alignment horizontal="right" vertical="center" wrapText="1"/>
    </xf>
    <xf numFmtId="0" fontId="11" fillId="4" borderId="5" xfId="0" applyFont="1" applyFill="1" applyBorder="1" applyAlignment="1">
      <alignment horizontal="center" vertical="center" wrapText="1"/>
    </xf>
    <xf numFmtId="41" fontId="13" fillId="4" borderId="5" xfId="20" applyFont="1" applyFill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41" fontId="12" fillId="0" borderId="5" xfId="20" applyFont="1" applyBorder="1" applyAlignment="1">
      <alignment vertical="center"/>
    </xf>
    <xf numFmtId="41" fontId="11" fillId="0" borderId="0" xfId="20" applyFont="1" applyFill="1" applyBorder="1" applyAlignment="1">
      <alignment horizontal="right" vertical="center" wrapText="1"/>
    </xf>
    <xf numFmtId="41" fontId="15" fillId="0" borderId="0" xfId="20" applyFont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41" fontId="11" fillId="5" borderId="3" xfId="20" applyFont="1" applyFill="1" applyBorder="1" applyAlignment="1">
      <alignment horizontal="right" vertical="center" wrapText="1"/>
    </xf>
    <xf numFmtId="41" fontId="11" fillId="5" borderId="2" xfId="20" applyFont="1" applyFill="1" applyBorder="1" applyAlignment="1">
      <alignment horizontal="right" vertical="center" wrapText="1"/>
    </xf>
    <xf numFmtId="0" fontId="11" fillId="5" borderId="2" xfId="0" applyFont="1" applyFill="1" applyBorder="1" applyAlignment="1">
      <alignment horizontal="center" vertical="center" wrapText="1"/>
    </xf>
    <xf numFmtId="41" fontId="13" fillId="5" borderId="3" xfId="20" applyFont="1" applyFill="1" applyBorder="1" applyAlignment="1">
      <alignment horizontal="right" vertical="center" wrapText="1"/>
    </xf>
    <xf numFmtId="41" fontId="0" fillId="5" borderId="0" xfId="20" applyFont="1" applyFill="1" applyAlignment="1">
      <alignment vertical="center"/>
    </xf>
    <xf numFmtId="0" fontId="0" fillId="5" borderId="0" xfId="0" applyFill="1" applyAlignment="1">
      <alignment vertical="center"/>
    </xf>
    <xf numFmtId="0" fontId="2" fillId="0" borderId="0" xfId="29" applyFont="1" applyAlignment="1">
      <alignment vertical="center"/>
      <protection/>
    </xf>
    <xf numFmtId="0" fontId="18" fillId="0" borderId="0" xfId="28" applyFont="1" applyAlignment="1">
      <alignment vertical="center"/>
      <protection/>
    </xf>
    <xf numFmtId="0" fontId="19" fillId="0" borderId="0" xfId="28" applyFont="1" applyAlignment="1">
      <alignment vertical="center"/>
      <protection/>
    </xf>
    <xf numFmtId="176" fontId="19" fillId="0" borderId="0" xfId="28" applyNumberFormat="1" applyFont="1" applyAlignment="1">
      <alignment vertical="center"/>
      <protection/>
    </xf>
    <xf numFmtId="0" fontId="19" fillId="0" borderId="0" xfId="28" applyFont="1" applyAlignment="1">
      <alignment horizontal="center" vertical="center"/>
      <protection/>
    </xf>
    <xf numFmtId="0" fontId="20" fillId="0" borderId="0" xfId="29" applyFont="1" applyAlignment="1">
      <alignment horizontal="center" vertical="center"/>
      <protection/>
    </xf>
    <xf numFmtId="41" fontId="20" fillId="0" borderId="0" xfId="21" applyFont="1" applyAlignment="1">
      <alignment horizontal="left" vertical="center"/>
    </xf>
    <xf numFmtId="176" fontId="20" fillId="0" borderId="0" xfId="29" applyNumberFormat="1" applyFont="1" applyAlignment="1">
      <alignment horizontal="left" vertical="center"/>
      <protection/>
    </xf>
    <xf numFmtId="0" fontId="21" fillId="0" borderId="0" xfId="29" applyFont="1" applyAlignment="1">
      <alignment vertical="center"/>
      <protection/>
    </xf>
    <xf numFmtId="0" fontId="20" fillId="0" borderId="0" xfId="29" applyFont="1" applyAlignment="1">
      <alignment vertical="center"/>
      <protection/>
    </xf>
    <xf numFmtId="176" fontId="20" fillId="0" borderId="0" xfId="29" applyNumberFormat="1" applyFont="1" applyAlignment="1">
      <alignment vertical="center"/>
      <protection/>
    </xf>
    <xf numFmtId="41" fontId="20" fillId="0" borderId="0" xfId="21" applyFont="1" applyAlignment="1">
      <alignment vertical="center"/>
    </xf>
    <xf numFmtId="0" fontId="22" fillId="0" borderId="0" xfId="29" applyFont="1" applyAlignment="1">
      <alignment horizontal="right" vertical="center"/>
      <protection/>
    </xf>
    <xf numFmtId="0" fontId="2" fillId="0" borderId="0" xfId="29" applyFont="1" applyFill="1" applyAlignment="1">
      <alignment vertical="center"/>
      <protection/>
    </xf>
    <xf numFmtId="0" fontId="23" fillId="4" borderId="11" xfId="29" applyFont="1" applyFill="1" applyBorder="1" applyAlignment="1">
      <alignment horizontal="center" vertical="center"/>
      <protection/>
    </xf>
    <xf numFmtId="0" fontId="23" fillId="4" borderId="12" xfId="29" applyFont="1" applyFill="1" applyBorder="1" applyAlignment="1">
      <alignment horizontal="center" vertical="center"/>
      <protection/>
    </xf>
    <xf numFmtId="0" fontId="23" fillId="4" borderId="13" xfId="29" applyFont="1" applyFill="1" applyBorder="1" applyAlignment="1">
      <alignment horizontal="center" vertical="center" wrapText="1"/>
      <protection/>
    </xf>
    <xf numFmtId="0" fontId="23" fillId="6" borderId="12" xfId="29" applyFont="1" applyFill="1" applyBorder="1" applyAlignment="1">
      <alignment horizontal="center" vertical="center" wrapText="1"/>
      <protection/>
    </xf>
    <xf numFmtId="0" fontId="23" fillId="4" borderId="14" xfId="29" applyFont="1" applyFill="1" applyBorder="1" applyAlignment="1">
      <alignment horizontal="center" vertical="center" wrapText="1"/>
      <protection/>
    </xf>
    <xf numFmtId="0" fontId="23" fillId="4" borderId="15" xfId="29" applyFont="1" applyFill="1" applyBorder="1" applyAlignment="1">
      <alignment horizontal="center" vertical="center"/>
      <protection/>
    </xf>
    <xf numFmtId="0" fontId="23" fillId="6" borderId="13" xfId="29" applyFont="1" applyFill="1" applyBorder="1" applyAlignment="1">
      <alignment horizontal="center" vertical="center" wrapText="1"/>
      <protection/>
    </xf>
    <xf numFmtId="0" fontId="22" fillId="0" borderId="0" xfId="29" applyFont="1" applyFill="1" applyAlignment="1">
      <alignment horizontal="center" vertical="center"/>
      <protection/>
    </xf>
    <xf numFmtId="0" fontId="24" fillId="0" borderId="16" xfId="29" applyFont="1" applyFill="1" applyBorder="1" applyAlignment="1">
      <alignment horizontal="center" vertical="center"/>
      <protection/>
    </xf>
    <xf numFmtId="0" fontId="25" fillId="0" borderId="17" xfId="29" applyFont="1" applyFill="1" applyBorder="1" applyAlignment="1">
      <alignment horizontal="center" vertical="center" wrapText="1"/>
      <protection/>
    </xf>
    <xf numFmtId="176" fontId="25" fillId="5" borderId="18" xfId="21" applyNumberFormat="1" applyFont="1" applyFill="1" applyBorder="1" applyAlignment="1">
      <alignment vertical="center"/>
    </xf>
    <xf numFmtId="176" fontId="25" fillId="6" borderId="18" xfId="21" applyNumberFormat="1" applyFont="1" applyFill="1" applyBorder="1" applyAlignment="1">
      <alignment vertical="center"/>
    </xf>
    <xf numFmtId="176" fontId="25" fillId="0" borderId="19" xfId="21" applyNumberFormat="1" applyFont="1" applyFill="1" applyBorder="1" applyAlignment="1">
      <alignment vertical="center"/>
    </xf>
    <xf numFmtId="0" fontId="25" fillId="0" borderId="17" xfId="29" applyFont="1" applyFill="1" applyBorder="1" applyAlignment="1">
      <alignment horizontal="center" vertical="center"/>
      <protection/>
    </xf>
    <xf numFmtId="0" fontId="25" fillId="0" borderId="18" xfId="29" applyFont="1" applyFill="1" applyBorder="1" applyAlignment="1">
      <alignment horizontal="center" vertical="center"/>
      <protection/>
    </xf>
    <xf numFmtId="0" fontId="26" fillId="0" borderId="18" xfId="0" applyFont="1" applyFill="1" applyBorder="1" applyAlignment="1">
      <alignment horizontal="center" vertical="center" wrapText="1"/>
    </xf>
    <xf numFmtId="41" fontId="26" fillId="5" borderId="18" xfId="20" applyFont="1" applyFill="1" applyBorder="1" applyAlignment="1">
      <alignment horizontal="left" vertical="center" wrapText="1"/>
    </xf>
    <xf numFmtId="41" fontId="26" fillId="6" borderId="18" xfId="20" applyFont="1" applyFill="1" applyBorder="1" applyAlignment="1">
      <alignment horizontal="left" vertical="center" wrapText="1"/>
    </xf>
    <xf numFmtId="0" fontId="22" fillId="0" borderId="0" xfId="29" applyFont="1" applyFill="1" applyAlignment="1">
      <alignment vertical="center"/>
      <protection/>
    </xf>
    <xf numFmtId="0" fontId="24" fillId="0" borderId="20" xfId="29" applyFont="1" applyFill="1" applyBorder="1" applyAlignment="1">
      <alignment horizontal="center" vertical="center"/>
      <protection/>
    </xf>
    <xf numFmtId="0" fontId="25" fillId="0" borderId="21" xfId="29" applyFont="1" applyFill="1" applyBorder="1" applyAlignment="1">
      <alignment horizontal="center" vertical="center" wrapText="1"/>
      <protection/>
    </xf>
    <xf numFmtId="176" fontId="25" fillId="5" borderId="5" xfId="21" applyNumberFormat="1" applyFont="1" applyFill="1" applyBorder="1" applyAlignment="1">
      <alignment vertical="center"/>
    </xf>
    <xf numFmtId="176" fontId="25" fillId="6" borderId="5" xfId="21" applyNumberFormat="1" applyFont="1" applyFill="1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41" fontId="26" fillId="5" borderId="5" xfId="20" applyFont="1" applyFill="1" applyBorder="1" applyAlignment="1">
      <alignment horizontal="left" vertical="center" wrapText="1"/>
    </xf>
    <xf numFmtId="41" fontId="26" fillId="6" borderId="5" xfId="20" applyFont="1" applyFill="1" applyBorder="1" applyAlignment="1">
      <alignment horizontal="left" vertical="center" wrapText="1"/>
    </xf>
    <xf numFmtId="176" fontId="25" fillId="5" borderId="19" xfId="21" applyNumberFormat="1" applyFont="1" applyFill="1" applyBorder="1" applyAlignment="1">
      <alignment vertical="center"/>
    </xf>
    <xf numFmtId="0" fontId="25" fillId="0" borderId="5" xfId="29" applyFont="1" applyFill="1" applyBorder="1" applyAlignment="1">
      <alignment horizontal="center" vertical="center" wrapText="1"/>
      <protection/>
    </xf>
    <xf numFmtId="176" fontId="25" fillId="0" borderId="5" xfId="21" applyNumberFormat="1" applyFont="1" applyFill="1" applyBorder="1" applyAlignment="1">
      <alignment vertical="center"/>
    </xf>
    <xf numFmtId="0" fontId="25" fillId="0" borderId="21" xfId="29" applyFont="1" applyBorder="1" applyAlignment="1">
      <alignment horizontal="center" vertical="center" wrapText="1"/>
      <protection/>
    </xf>
    <xf numFmtId="0" fontId="25" fillId="0" borderId="5" xfId="29" applyFont="1" applyBorder="1" applyAlignment="1">
      <alignment horizontal="center" vertical="center" wrapText="1"/>
      <protection/>
    </xf>
    <xf numFmtId="0" fontId="26" fillId="0" borderId="5" xfId="0" applyFont="1" applyBorder="1" applyAlignment="1">
      <alignment horizontal="center" vertical="center" wrapText="1"/>
    </xf>
    <xf numFmtId="41" fontId="25" fillId="5" borderId="5" xfId="20" applyFont="1" applyFill="1" applyBorder="1" applyAlignment="1">
      <alignment vertical="center"/>
    </xf>
    <xf numFmtId="41" fontId="25" fillId="6" borderId="5" xfId="20" applyFont="1" applyFill="1" applyBorder="1" applyAlignment="1">
      <alignment vertical="center"/>
    </xf>
    <xf numFmtId="176" fontId="25" fillId="0" borderId="22" xfId="21" applyNumberFormat="1" applyFont="1" applyFill="1" applyBorder="1" applyAlignment="1">
      <alignment vertical="center"/>
    </xf>
    <xf numFmtId="0" fontId="25" fillId="0" borderId="23" xfId="29" applyFont="1" applyFill="1" applyBorder="1" applyAlignment="1">
      <alignment horizontal="center" vertical="center"/>
      <protection/>
    </xf>
    <xf numFmtId="0" fontId="26" fillId="0" borderId="24" xfId="0" applyFont="1" applyFill="1" applyBorder="1" applyAlignment="1">
      <alignment horizontal="center" vertical="center" wrapText="1"/>
    </xf>
    <xf numFmtId="176" fontId="25" fillId="7" borderId="12" xfId="29" applyNumberFormat="1" applyFont="1" applyFill="1" applyBorder="1" applyAlignment="1">
      <alignment horizontal="right" vertical="center"/>
      <protection/>
    </xf>
    <xf numFmtId="176" fontId="25" fillId="6" borderId="12" xfId="29" applyNumberFormat="1" applyFont="1" applyFill="1" applyBorder="1" applyAlignment="1">
      <alignment horizontal="right" vertical="center"/>
      <protection/>
    </xf>
    <xf numFmtId="176" fontId="25" fillId="7" borderId="14" xfId="29" applyNumberFormat="1" applyFont="1" applyFill="1" applyBorder="1" applyAlignment="1">
      <alignment horizontal="right" vertical="center"/>
      <protection/>
    </xf>
    <xf numFmtId="0" fontId="22" fillId="0" borderId="0" xfId="29" applyFont="1" applyAlignment="1">
      <alignment vertical="center"/>
      <protection/>
    </xf>
    <xf numFmtId="0" fontId="2" fillId="0" borderId="0" xfId="29" applyFont="1" applyBorder="1" applyAlignment="1">
      <alignment vertical="center"/>
      <protection/>
    </xf>
    <xf numFmtId="41" fontId="22" fillId="0" borderId="0" xfId="20" applyFont="1" applyBorder="1" applyAlignment="1">
      <alignment vertical="center"/>
    </xf>
    <xf numFmtId="176" fontId="2" fillId="0" borderId="0" xfId="29" applyNumberFormat="1" applyFont="1" applyBorder="1" applyAlignment="1">
      <alignment vertical="center"/>
      <protection/>
    </xf>
    <xf numFmtId="0" fontId="2" fillId="0" borderId="0" xfId="29" applyFont="1" applyBorder="1" applyAlignment="1">
      <alignment horizontal="center" vertical="center"/>
      <protection/>
    </xf>
    <xf numFmtId="41" fontId="2" fillId="0" borderId="0" xfId="21" applyFont="1" applyBorder="1" applyAlignment="1">
      <alignment vertical="center"/>
    </xf>
    <xf numFmtId="41" fontId="22" fillId="0" borderId="0" xfId="21" applyFont="1" applyBorder="1" applyAlignment="1">
      <alignment vertical="center"/>
    </xf>
    <xf numFmtId="176" fontId="2" fillId="0" borderId="0" xfId="29" applyNumberFormat="1" applyFont="1" applyAlignment="1">
      <alignment vertical="center"/>
      <protection/>
    </xf>
    <xf numFmtId="0" fontId="2" fillId="0" borderId="0" xfId="29" applyFont="1" applyAlignment="1">
      <alignment horizontal="center" vertical="center"/>
      <protection/>
    </xf>
    <xf numFmtId="41" fontId="2" fillId="0" borderId="0" xfId="21" applyFont="1" applyAlignment="1">
      <alignment vertical="center"/>
    </xf>
    <xf numFmtId="0" fontId="16" fillId="0" borderId="0" xfId="28" applyFont="1" applyAlignment="1">
      <alignment horizontal="center" vertical="center"/>
      <protection/>
    </xf>
    <xf numFmtId="0" fontId="23" fillId="4" borderId="25" xfId="29" applyFont="1" applyFill="1" applyBorder="1" applyAlignment="1">
      <alignment horizontal="center" vertical="center"/>
      <protection/>
    </xf>
    <xf numFmtId="0" fontId="23" fillId="4" borderId="26" xfId="29" applyFont="1" applyFill="1" applyBorder="1" applyAlignment="1">
      <alignment horizontal="center" vertical="center"/>
      <protection/>
    </xf>
    <xf numFmtId="0" fontId="23" fillId="4" borderId="27" xfId="29" applyFont="1" applyFill="1" applyBorder="1" applyAlignment="1">
      <alignment horizontal="center" vertical="center"/>
      <protection/>
    </xf>
    <xf numFmtId="0" fontId="23" fillId="4" borderId="28" xfId="29" applyFont="1" applyFill="1" applyBorder="1" applyAlignment="1">
      <alignment horizontal="center" vertical="center"/>
      <protection/>
    </xf>
    <xf numFmtId="0" fontId="23" fillId="4" borderId="29" xfId="29" applyFont="1" applyFill="1" applyBorder="1" applyAlignment="1">
      <alignment horizontal="center" vertical="center"/>
      <protection/>
    </xf>
    <xf numFmtId="0" fontId="23" fillId="4" borderId="30" xfId="29" applyFont="1" applyFill="1" applyBorder="1" applyAlignment="1">
      <alignment horizontal="center" vertical="center"/>
      <protection/>
    </xf>
    <xf numFmtId="0" fontId="23" fillId="4" borderId="31" xfId="29" applyFont="1" applyFill="1" applyBorder="1" applyAlignment="1">
      <alignment horizontal="center" vertical="center"/>
      <protection/>
    </xf>
    <xf numFmtId="0" fontId="25" fillId="7" borderId="27" xfId="29" applyFont="1" applyFill="1" applyBorder="1" applyAlignment="1">
      <alignment horizontal="center" vertical="center"/>
      <protection/>
    </xf>
    <xf numFmtId="0" fontId="25" fillId="7" borderId="28" xfId="29" applyFont="1" applyFill="1" applyBorder="1" applyAlignment="1">
      <alignment horizontal="center" vertical="center"/>
      <protection/>
    </xf>
    <xf numFmtId="0" fontId="25" fillId="7" borderId="11" xfId="29" applyFont="1" applyFill="1" applyBorder="1" applyAlignment="1">
      <alignment horizontal="center" vertical="center"/>
      <protection/>
    </xf>
    <xf numFmtId="0" fontId="11" fillId="0" borderId="6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0" fontId="6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41" fontId="11" fillId="3" borderId="10" xfId="20" applyFont="1" applyFill="1" applyBorder="1" applyAlignment="1">
      <alignment horizontal="center" vertical="center" wrapText="1"/>
    </xf>
    <xf numFmtId="41" fontId="11" fillId="3" borderId="2" xfId="2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4" borderId="35" xfId="0" applyFont="1" applyFill="1" applyBorder="1" applyAlignment="1">
      <alignment horizontal="center" vertical="center" wrapText="1"/>
    </xf>
    <xf numFmtId="0" fontId="11" fillId="4" borderId="36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41" fontId="11" fillId="4" borderId="34" xfId="20" applyFont="1" applyFill="1" applyBorder="1" applyAlignment="1">
      <alignment horizontal="center" vertical="center" wrapText="1"/>
    </xf>
    <xf numFmtId="41" fontId="11" fillId="4" borderId="3" xfId="20" applyFont="1" applyFill="1" applyBorder="1" applyAlignment="1">
      <alignment horizontal="center" vertical="center" wrapText="1"/>
    </xf>
    <xf numFmtId="41" fontId="11" fillId="4" borderId="10" xfId="20" applyFont="1" applyFill="1" applyBorder="1" applyAlignment="1">
      <alignment horizontal="center" vertical="center" wrapText="1"/>
    </xf>
    <xf numFmtId="41" fontId="11" fillId="4" borderId="2" xfId="20" applyFont="1" applyFill="1" applyBorder="1" applyAlignment="1">
      <alignment horizontal="center" vertical="center" wrapText="1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쉼표 [0] 2" xfId="21"/>
    <cellStyle name="쉼표 [0] 2 2" xfId="22"/>
    <cellStyle name="쉼표 [0] 3" xfId="23"/>
    <cellStyle name="좋음 2" xfId="24"/>
    <cellStyle name="표준 2" xfId="25"/>
    <cellStyle name="표준 3" xfId="26"/>
    <cellStyle name="표준 4" xfId="27"/>
    <cellStyle name="표준_주간보호 이월금 정리 부분_2006년추경예산서" xfId="28"/>
    <cellStyle name="표준_2008년 추경예산(3차)법인제출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0"/>
  <sheetViews>
    <sheetView tabSelected="1" view="pageBreakPreview" zoomScale="90" zoomScaleSheetLayoutView="90" workbookViewId="0" topLeftCell="A1">
      <selection activeCell="D15" sqref="D15"/>
    </sheetView>
  </sheetViews>
  <sheetFormatPr defaultColWidth="9.140625" defaultRowHeight="15"/>
  <cols>
    <col min="1" max="1" width="5.57421875" style="45" customWidth="1"/>
    <col min="2" max="2" width="13.421875" style="45" customWidth="1"/>
    <col min="3" max="3" width="18.421875" style="45" customWidth="1"/>
    <col min="4" max="4" width="20.7109375" style="45" customWidth="1"/>
    <col min="5" max="6" width="14.57421875" style="45" customWidth="1"/>
    <col min="7" max="7" width="17.28125" style="106" customWidth="1"/>
    <col min="8" max="8" width="14.421875" style="45" customWidth="1"/>
    <col min="9" max="9" width="15.8515625" style="107" customWidth="1"/>
    <col min="10" max="10" width="19.421875" style="107" customWidth="1"/>
    <col min="11" max="11" width="19.140625" style="108" bestFit="1" customWidth="1"/>
    <col min="12" max="12" width="16.00390625" style="108" customWidth="1"/>
    <col min="13" max="13" width="17.28125" style="106" customWidth="1"/>
    <col min="14" max="248" width="9.00390625" style="45" customWidth="1"/>
    <col min="249" max="249" width="3.421875" style="45" customWidth="1"/>
    <col min="250" max="250" width="9.00390625" style="45" customWidth="1"/>
    <col min="251" max="251" width="4.140625" style="45" customWidth="1"/>
    <col min="252" max="252" width="10.421875" style="45" customWidth="1"/>
    <col min="253" max="253" width="12.57421875" style="45" customWidth="1"/>
    <col min="254" max="254" width="12.28125" style="45" customWidth="1"/>
    <col min="255" max="255" width="11.28125" style="45" customWidth="1"/>
    <col min="256" max="256" width="8.421875" style="45" customWidth="1"/>
    <col min="257" max="257" width="4.140625" style="45" customWidth="1"/>
    <col min="258" max="258" width="7.57421875" style="45" customWidth="1"/>
    <col min="259" max="259" width="3.8515625" style="45" customWidth="1"/>
    <col min="260" max="260" width="11.7109375" style="45" customWidth="1"/>
    <col min="261" max="261" width="11.421875" style="45" customWidth="1"/>
    <col min="262" max="262" width="11.28125" style="45" customWidth="1"/>
    <col min="263" max="263" width="10.8515625" style="45" customWidth="1"/>
    <col min="264" max="264" width="8.421875" style="45" customWidth="1"/>
    <col min="265" max="504" width="9.00390625" style="45" customWidth="1"/>
    <col min="505" max="505" width="3.421875" style="45" customWidth="1"/>
    <col min="506" max="506" width="9.00390625" style="45" customWidth="1"/>
    <col min="507" max="507" width="4.140625" style="45" customWidth="1"/>
    <col min="508" max="508" width="10.421875" style="45" customWidth="1"/>
    <col min="509" max="509" width="12.57421875" style="45" customWidth="1"/>
    <col min="510" max="510" width="12.28125" style="45" customWidth="1"/>
    <col min="511" max="511" width="11.28125" style="45" customWidth="1"/>
    <col min="512" max="512" width="8.421875" style="45" customWidth="1"/>
    <col min="513" max="513" width="4.140625" style="45" customWidth="1"/>
    <col min="514" max="514" width="7.57421875" style="45" customWidth="1"/>
    <col min="515" max="515" width="3.8515625" style="45" customWidth="1"/>
    <col min="516" max="516" width="11.7109375" style="45" customWidth="1"/>
    <col min="517" max="517" width="11.421875" style="45" customWidth="1"/>
    <col min="518" max="518" width="11.28125" style="45" customWidth="1"/>
    <col min="519" max="519" width="10.8515625" style="45" customWidth="1"/>
    <col min="520" max="520" width="8.421875" style="45" customWidth="1"/>
    <col min="521" max="760" width="9.00390625" style="45" customWidth="1"/>
    <col min="761" max="761" width="3.421875" style="45" customWidth="1"/>
    <col min="762" max="762" width="9.00390625" style="45" customWidth="1"/>
    <col min="763" max="763" width="4.140625" style="45" customWidth="1"/>
    <col min="764" max="764" width="10.421875" style="45" customWidth="1"/>
    <col min="765" max="765" width="12.57421875" style="45" customWidth="1"/>
    <col min="766" max="766" width="12.28125" style="45" customWidth="1"/>
    <col min="767" max="767" width="11.28125" style="45" customWidth="1"/>
    <col min="768" max="768" width="8.421875" style="45" customWidth="1"/>
    <col min="769" max="769" width="4.140625" style="45" customWidth="1"/>
    <col min="770" max="770" width="7.57421875" style="45" customWidth="1"/>
    <col min="771" max="771" width="3.8515625" style="45" customWidth="1"/>
    <col min="772" max="772" width="11.7109375" style="45" customWidth="1"/>
    <col min="773" max="773" width="11.421875" style="45" customWidth="1"/>
    <col min="774" max="774" width="11.28125" style="45" customWidth="1"/>
    <col min="775" max="775" width="10.8515625" style="45" customWidth="1"/>
    <col min="776" max="776" width="8.421875" style="45" customWidth="1"/>
    <col min="777" max="1016" width="9.00390625" style="45" customWidth="1"/>
    <col min="1017" max="1017" width="3.421875" style="45" customWidth="1"/>
    <col min="1018" max="1018" width="9.00390625" style="45" customWidth="1"/>
    <col min="1019" max="1019" width="4.140625" style="45" customWidth="1"/>
    <col min="1020" max="1020" width="10.421875" style="45" customWidth="1"/>
    <col min="1021" max="1021" width="12.57421875" style="45" customWidth="1"/>
    <col min="1022" max="1022" width="12.28125" style="45" customWidth="1"/>
    <col min="1023" max="1023" width="11.28125" style="45" customWidth="1"/>
    <col min="1024" max="1024" width="8.421875" style="45" customWidth="1"/>
    <col min="1025" max="1025" width="4.140625" style="45" customWidth="1"/>
    <col min="1026" max="1026" width="7.57421875" style="45" customWidth="1"/>
    <col min="1027" max="1027" width="3.8515625" style="45" customWidth="1"/>
    <col min="1028" max="1028" width="11.7109375" style="45" customWidth="1"/>
    <col min="1029" max="1029" width="11.421875" style="45" customWidth="1"/>
    <col min="1030" max="1030" width="11.28125" style="45" customWidth="1"/>
    <col min="1031" max="1031" width="10.8515625" style="45" customWidth="1"/>
    <col min="1032" max="1032" width="8.421875" style="45" customWidth="1"/>
    <col min="1033" max="1272" width="9.00390625" style="45" customWidth="1"/>
    <col min="1273" max="1273" width="3.421875" style="45" customWidth="1"/>
    <col min="1274" max="1274" width="9.00390625" style="45" customWidth="1"/>
    <col min="1275" max="1275" width="4.140625" style="45" customWidth="1"/>
    <col min="1276" max="1276" width="10.421875" style="45" customWidth="1"/>
    <col min="1277" max="1277" width="12.57421875" style="45" customWidth="1"/>
    <col min="1278" max="1278" width="12.28125" style="45" customWidth="1"/>
    <col min="1279" max="1279" width="11.28125" style="45" customWidth="1"/>
    <col min="1280" max="1280" width="8.421875" style="45" customWidth="1"/>
    <col min="1281" max="1281" width="4.140625" style="45" customWidth="1"/>
    <col min="1282" max="1282" width="7.57421875" style="45" customWidth="1"/>
    <col min="1283" max="1283" width="3.8515625" style="45" customWidth="1"/>
    <col min="1284" max="1284" width="11.7109375" style="45" customWidth="1"/>
    <col min="1285" max="1285" width="11.421875" style="45" customWidth="1"/>
    <col min="1286" max="1286" width="11.28125" style="45" customWidth="1"/>
    <col min="1287" max="1287" width="10.8515625" style="45" customWidth="1"/>
    <col min="1288" max="1288" width="8.421875" style="45" customWidth="1"/>
    <col min="1289" max="1528" width="9.00390625" style="45" customWidth="1"/>
    <col min="1529" max="1529" width="3.421875" style="45" customWidth="1"/>
    <col min="1530" max="1530" width="9.00390625" style="45" customWidth="1"/>
    <col min="1531" max="1531" width="4.140625" style="45" customWidth="1"/>
    <col min="1532" max="1532" width="10.421875" style="45" customWidth="1"/>
    <col min="1533" max="1533" width="12.57421875" style="45" customWidth="1"/>
    <col min="1534" max="1534" width="12.28125" style="45" customWidth="1"/>
    <col min="1535" max="1535" width="11.28125" style="45" customWidth="1"/>
    <col min="1536" max="1536" width="8.421875" style="45" customWidth="1"/>
    <col min="1537" max="1537" width="4.140625" style="45" customWidth="1"/>
    <col min="1538" max="1538" width="7.57421875" style="45" customWidth="1"/>
    <col min="1539" max="1539" width="3.8515625" style="45" customWidth="1"/>
    <col min="1540" max="1540" width="11.7109375" style="45" customWidth="1"/>
    <col min="1541" max="1541" width="11.421875" style="45" customWidth="1"/>
    <col min="1542" max="1542" width="11.28125" style="45" customWidth="1"/>
    <col min="1543" max="1543" width="10.8515625" style="45" customWidth="1"/>
    <col min="1544" max="1544" width="8.421875" style="45" customWidth="1"/>
    <col min="1545" max="1784" width="9.00390625" style="45" customWidth="1"/>
    <col min="1785" max="1785" width="3.421875" style="45" customWidth="1"/>
    <col min="1786" max="1786" width="9.00390625" style="45" customWidth="1"/>
    <col min="1787" max="1787" width="4.140625" style="45" customWidth="1"/>
    <col min="1788" max="1788" width="10.421875" style="45" customWidth="1"/>
    <col min="1789" max="1789" width="12.57421875" style="45" customWidth="1"/>
    <col min="1790" max="1790" width="12.28125" style="45" customWidth="1"/>
    <col min="1791" max="1791" width="11.28125" style="45" customWidth="1"/>
    <col min="1792" max="1792" width="8.421875" style="45" customWidth="1"/>
    <col min="1793" max="1793" width="4.140625" style="45" customWidth="1"/>
    <col min="1794" max="1794" width="7.57421875" style="45" customWidth="1"/>
    <col min="1795" max="1795" width="3.8515625" style="45" customWidth="1"/>
    <col min="1796" max="1796" width="11.7109375" style="45" customWidth="1"/>
    <col min="1797" max="1797" width="11.421875" style="45" customWidth="1"/>
    <col min="1798" max="1798" width="11.28125" style="45" customWidth="1"/>
    <col min="1799" max="1799" width="10.8515625" style="45" customWidth="1"/>
    <col min="1800" max="1800" width="8.421875" style="45" customWidth="1"/>
    <col min="1801" max="2040" width="9.00390625" style="45" customWidth="1"/>
    <col min="2041" max="2041" width="3.421875" style="45" customWidth="1"/>
    <col min="2042" max="2042" width="9.00390625" style="45" customWidth="1"/>
    <col min="2043" max="2043" width="4.140625" style="45" customWidth="1"/>
    <col min="2044" max="2044" width="10.421875" style="45" customWidth="1"/>
    <col min="2045" max="2045" width="12.57421875" style="45" customWidth="1"/>
    <col min="2046" max="2046" width="12.28125" style="45" customWidth="1"/>
    <col min="2047" max="2047" width="11.28125" style="45" customWidth="1"/>
    <col min="2048" max="2048" width="8.421875" style="45" customWidth="1"/>
    <col min="2049" max="2049" width="4.140625" style="45" customWidth="1"/>
    <col min="2050" max="2050" width="7.57421875" style="45" customWidth="1"/>
    <col min="2051" max="2051" width="3.8515625" style="45" customWidth="1"/>
    <col min="2052" max="2052" width="11.7109375" style="45" customWidth="1"/>
    <col min="2053" max="2053" width="11.421875" style="45" customWidth="1"/>
    <col min="2054" max="2054" width="11.28125" style="45" customWidth="1"/>
    <col min="2055" max="2055" width="10.8515625" style="45" customWidth="1"/>
    <col min="2056" max="2056" width="8.421875" style="45" customWidth="1"/>
    <col min="2057" max="2296" width="9.00390625" style="45" customWidth="1"/>
    <col min="2297" max="2297" width="3.421875" style="45" customWidth="1"/>
    <col min="2298" max="2298" width="9.00390625" style="45" customWidth="1"/>
    <col min="2299" max="2299" width="4.140625" style="45" customWidth="1"/>
    <col min="2300" max="2300" width="10.421875" style="45" customWidth="1"/>
    <col min="2301" max="2301" width="12.57421875" style="45" customWidth="1"/>
    <col min="2302" max="2302" width="12.28125" style="45" customWidth="1"/>
    <col min="2303" max="2303" width="11.28125" style="45" customWidth="1"/>
    <col min="2304" max="2304" width="8.421875" style="45" customWidth="1"/>
    <col min="2305" max="2305" width="4.140625" style="45" customWidth="1"/>
    <col min="2306" max="2306" width="7.57421875" style="45" customWidth="1"/>
    <col min="2307" max="2307" width="3.8515625" style="45" customWidth="1"/>
    <col min="2308" max="2308" width="11.7109375" style="45" customWidth="1"/>
    <col min="2309" max="2309" width="11.421875" style="45" customWidth="1"/>
    <col min="2310" max="2310" width="11.28125" style="45" customWidth="1"/>
    <col min="2311" max="2311" width="10.8515625" style="45" customWidth="1"/>
    <col min="2312" max="2312" width="8.421875" style="45" customWidth="1"/>
    <col min="2313" max="2552" width="9.00390625" style="45" customWidth="1"/>
    <col min="2553" max="2553" width="3.421875" style="45" customWidth="1"/>
    <col min="2554" max="2554" width="9.00390625" style="45" customWidth="1"/>
    <col min="2555" max="2555" width="4.140625" style="45" customWidth="1"/>
    <col min="2556" max="2556" width="10.421875" style="45" customWidth="1"/>
    <col min="2557" max="2557" width="12.57421875" style="45" customWidth="1"/>
    <col min="2558" max="2558" width="12.28125" style="45" customWidth="1"/>
    <col min="2559" max="2559" width="11.28125" style="45" customWidth="1"/>
    <col min="2560" max="2560" width="8.421875" style="45" customWidth="1"/>
    <col min="2561" max="2561" width="4.140625" style="45" customWidth="1"/>
    <col min="2562" max="2562" width="7.57421875" style="45" customWidth="1"/>
    <col min="2563" max="2563" width="3.8515625" style="45" customWidth="1"/>
    <col min="2564" max="2564" width="11.7109375" style="45" customWidth="1"/>
    <col min="2565" max="2565" width="11.421875" style="45" customWidth="1"/>
    <col min="2566" max="2566" width="11.28125" style="45" customWidth="1"/>
    <col min="2567" max="2567" width="10.8515625" style="45" customWidth="1"/>
    <col min="2568" max="2568" width="8.421875" style="45" customWidth="1"/>
    <col min="2569" max="2808" width="9.00390625" style="45" customWidth="1"/>
    <col min="2809" max="2809" width="3.421875" style="45" customWidth="1"/>
    <col min="2810" max="2810" width="9.00390625" style="45" customWidth="1"/>
    <col min="2811" max="2811" width="4.140625" style="45" customWidth="1"/>
    <col min="2812" max="2812" width="10.421875" style="45" customWidth="1"/>
    <col min="2813" max="2813" width="12.57421875" style="45" customWidth="1"/>
    <col min="2814" max="2814" width="12.28125" style="45" customWidth="1"/>
    <col min="2815" max="2815" width="11.28125" style="45" customWidth="1"/>
    <col min="2816" max="2816" width="8.421875" style="45" customWidth="1"/>
    <col min="2817" max="2817" width="4.140625" style="45" customWidth="1"/>
    <col min="2818" max="2818" width="7.57421875" style="45" customWidth="1"/>
    <col min="2819" max="2819" width="3.8515625" style="45" customWidth="1"/>
    <col min="2820" max="2820" width="11.7109375" style="45" customWidth="1"/>
    <col min="2821" max="2821" width="11.421875" style="45" customWidth="1"/>
    <col min="2822" max="2822" width="11.28125" style="45" customWidth="1"/>
    <col min="2823" max="2823" width="10.8515625" style="45" customWidth="1"/>
    <col min="2824" max="2824" width="8.421875" style="45" customWidth="1"/>
    <col min="2825" max="3064" width="9.00390625" style="45" customWidth="1"/>
    <col min="3065" max="3065" width="3.421875" style="45" customWidth="1"/>
    <col min="3066" max="3066" width="9.00390625" style="45" customWidth="1"/>
    <col min="3067" max="3067" width="4.140625" style="45" customWidth="1"/>
    <col min="3068" max="3068" width="10.421875" style="45" customWidth="1"/>
    <col min="3069" max="3069" width="12.57421875" style="45" customWidth="1"/>
    <col min="3070" max="3070" width="12.28125" style="45" customWidth="1"/>
    <col min="3071" max="3071" width="11.28125" style="45" customWidth="1"/>
    <col min="3072" max="3072" width="8.421875" style="45" customWidth="1"/>
    <col min="3073" max="3073" width="4.140625" style="45" customWidth="1"/>
    <col min="3074" max="3074" width="7.57421875" style="45" customWidth="1"/>
    <col min="3075" max="3075" width="3.8515625" style="45" customWidth="1"/>
    <col min="3076" max="3076" width="11.7109375" style="45" customWidth="1"/>
    <col min="3077" max="3077" width="11.421875" style="45" customWidth="1"/>
    <col min="3078" max="3078" width="11.28125" style="45" customWidth="1"/>
    <col min="3079" max="3079" width="10.8515625" style="45" customWidth="1"/>
    <col min="3080" max="3080" width="8.421875" style="45" customWidth="1"/>
    <col min="3081" max="3320" width="9.00390625" style="45" customWidth="1"/>
    <col min="3321" max="3321" width="3.421875" style="45" customWidth="1"/>
    <col min="3322" max="3322" width="9.00390625" style="45" customWidth="1"/>
    <col min="3323" max="3323" width="4.140625" style="45" customWidth="1"/>
    <col min="3324" max="3324" width="10.421875" style="45" customWidth="1"/>
    <col min="3325" max="3325" width="12.57421875" style="45" customWidth="1"/>
    <col min="3326" max="3326" width="12.28125" style="45" customWidth="1"/>
    <col min="3327" max="3327" width="11.28125" style="45" customWidth="1"/>
    <col min="3328" max="3328" width="8.421875" style="45" customWidth="1"/>
    <col min="3329" max="3329" width="4.140625" style="45" customWidth="1"/>
    <col min="3330" max="3330" width="7.57421875" style="45" customWidth="1"/>
    <col min="3331" max="3331" width="3.8515625" style="45" customWidth="1"/>
    <col min="3332" max="3332" width="11.7109375" style="45" customWidth="1"/>
    <col min="3333" max="3333" width="11.421875" style="45" customWidth="1"/>
    <col min="3334" max="3334" width="11.28125" style="45" customWidth="1"/>
    <col min="3335" max="3335" width="10.8515625" style="45" customWidth="1"/>
    <col min="3336" max="3336" width="8.421875" style="45" customWidth="1"/>
    <col min="3337" max="3576" width="9.00390625" style="45" customWidth="1"/>
    <col min="3577" max="3577" width="3.421875" style="45" customWidth="1"/>
    <col min="3578" max="3578" width="9.00390625" style="45" customWidth="1"/>
    <col min="3579" max="3579" width="4.140625" style="45" customWidth="1"/>
    <col min="3580" max="3580" width="10.421875" style="45" customWidth="1"/>
    <col min="3581" max="3581" width="12.57421875" style="45" customWidth="1"/>
    <col min="3582" max="3582" width="12.28125" style="45" customWidth="1"/>
    <col min="3583" max="3583" width="11.28125" style="45" customWidth="1"/>
    <col min="3584" max="3584" width="8.421875" style="45" customWidth="1"/>
    <col min="3585" max="3585" width="4.140625" style="45" customWidth="1"/>
    <col min="3586" max="3586" width="7.57421875" style="45" customWidth="1"/>
    <col min="3587" max="3587" width="3.8515625" style="45" customWidth="1"/>
    <col min="3588" max="3588" width="11.7109375" style="45" customWidth="1"/>
    <col min="3589" max="3589" width="11.421875" style="45" customWidth="1"/>
    <col min="3590" max="3590" width="11.28125" style="45" customWidth="1"/>
    <col min="3591" max="3591" width="10.8515625" style="45" customWidth="1"/>
    <col min="3592" max="3592" width="8.421875" style="45" customWidth="1"/>
    <col min="3593" max="3832" width="9.00390625" style="45" customWidth="1"/>
    <col min="3833" max="3833" width="3.421875" style="45" customWidth="1"/>
    <col min="3834" max="3834" width="9.00390625" style="45" customWidth="1"/>
    <col min="3835" max="3835" width="4.140625" style="45" customWidth="1"/>
    <col min="3836" max="3836" width="10.421875" style="45" customWidth="1"/>
    <col min="3837" max="3837" width="12.57421875" style="45" customWidth="1"/>
    <col min="3838" max="3838" width="12.28125" style="45" customWidth="1"/>
    <col min="3839" max="3839" width="11.28125" style="45" customWidth="1"/>
    <col min="3840" max="3840" width="8.421875" style="45" customWidth="1"/>
    <col min="3841" max="3841" width="4.140625" style="45" customWidth="1"/>
    <col min="3842" max="3842" width="7.57421875" style="45" customWidth="1"/>
    <col min="3843" max="3843" width="3.8515625" style="45" customWidth="1"/>
    <col min="3844" max="3844" width="11.7109375" style="45" customWidth="1"/>
    <col min="3845" max="3845" width="11.421875" style="45" customWidth="1"/>
    <col min="3846" max="3846" width="11.28125" style="45" customWidth="1"/>
    <col min="3847" max="3847" width="10.8515625" style="45" customWidth="1"/>
    <col min="3848" max="3848" width="8.421875" style="45" customWidth="1"/>
    <col min="3849" max="4088" width="9.00390625" style="45" customWidth="1"/>
    <col min="4089" max="4089" width="3.421875" style="45" customWidth="1"/>
    <col min="4090" max="4090" width="9.00390625" style="45" customWidth="1"/>
    <col min="4091" max="4091" width="4.140625" style="45" customWidth="1"/>
    <col min="4092" max="4092" width="10.421875" style="45" customWidth="1"/>
    <col min="4093" max="4093" width="12.57421875" style="45" customWidth="1"/>
    <col min="4094" max="4094" width="12.28125" style="45" customWidth="1"/>
    <col min="4095" max="4095" width="11.28125" style="45" customWidth="1"/>
    <col min="4096" max="4096" width="8.421875" style="45" customWidth="1"/>
    <col min="4097" max="4097" width="4.140625" style="45" customWidth="1"/>
    <col min="4098" max="4098" width="7.57421875" style="45" customWidth="1"/>
    <col min="4099" max="4099" width="3.8515625" style="45" customWidth="1"/>
    <col min="4100" max="4100" width="11.7109375" style="45" customWidth="1"/>
    <col min="4101" max="4101" width="11.421875" style="45" customWidth="1"/>
    <col min="4102" max="4102" width="11.28125" style="45" customWidth="1"/>
    <col min="4103" max="4103" width="10.8515625" style="45" customWidth="1"/>
    <col min="4104" max="4104" width="8.421875" style="45" customWidth="1"/>
    <col min="4105" max="4344" width="9.00390625" style="45" customWidth="1"/>
    <col min="4345" max="4345" width="3.421875" style="45" customWidth="1"/>
    <col min="4346" max="4346" width="9.00390625" style="45" customWidth="1"/>
    <col min="4347" max="4347" width="4.140625" style="45" customWidth="1"/>
    <col min="4348" max="4348" width="10.421875" style="45" customWidth="1"/>
    <col min="4349" max="4349" width="12.57421875" style="45" customWidth="1"/>
    <col min="4350" max="4350" width="12.28125" style="45" customWidth="1"/>
    <col min="4351" max="4351" width="11.28125" style="45" customWidth="1"/>
    <col min="4352" max="4352" width="8.421875" style="45" customWidth="1"/>
    <col min="4353" max="4353" width="4.140625" style="45" customWidth="1"/>
    <col min="4354" max="4354" width="7.57421875" style="45" customWidth="1"/>
    <col min="4355" max="4355" width="3.8515625" style="45" customWidth="1"/>
    <col min="4356" max="4356" width="11.7109375" style="45" customWidth="1"/>
    <col min="4357" max="4357" width="11.421875" style="45" customWidth="1"/>
    <col min="4358" max="4358" width="11.28125" style="45" customWidth="1"/>
    <col min="4359" max="4359" width="10.8515625" style="45" customWidth="1"/>
    <col min="4360" max="4360" width="8.421875" style="45" customWidth="1"/>
    <col min="4361" max="4600" width="9.00390625" style="45" customWidth="1"/>
    <col min="4601" max="4601" width="3.421875" style="45" customWidth="1"/>
    <col min="4602" max="4602" width="9.00390625" style="45" customWidth="1"/>
    <col min="4603" max="4603" width="4.140625" style="45" customWidth="1"/>
    <col min="4604" max="4604" width="10.421875" style="45" customWidth="1"/>
    <col min="4605" max="4605" width="12.57421875" style="45" customWidth="1"/>
    <col min="4606" max="4606" width="12.28125" style="45" customWidth="1"/>
    <col min="4607" max="4607" width="11.28125" style="45" customWidth="1"/>
    <col min="4608" max="4608" width="8.421875" style="45" customWidth="1"/>
    <col min="4609" max="4609" width="4.140625" style="45" customWidth="1"/>
    <col min="4610" max="4610" width="7.57421875" style="45" customWidth="1"/>
    <col min="4611" max="4611" width="3.8515625" style="45" customWidth="1"/>
    <col min="4612" max="4612" width="11.7109375" style="45" customWidth="1"/>
    <col min="4613" max="4613" width="11.421875" style="45" customWidth="1"/>
    <col min="4614" max="4614" width="11.28125" style="45" customWidth="1"/>
    <col min="4615" max="4615" width="10.8515625" style="45" customWidth="1"/>
    <col min="4616" max="4616" width="8.421875" style="45" customWidth="1"/>
    <col min="4617" max="4856" width="9.00390625" style="45" customWidth="1"/>
    <col min="4857" max="4857" width="3.421875" style="45" customWidth="1"/>
    <col min="4858" max="4858" width="9.00390625" style="45" customWidth="1"/>
    <col min="4859" max="4859" width="4.140625" style="45" customWidth="1"/>
    <col min="4860" max="4860" width="10.421875" style="45" customWidth="1"/>
    <col min="4861" max="4861" width="12.57421875" style="45" customWidth="1"/>
    <col min="4862" max="4862" width="12.28125" style="45" customWidth="1"/>
    <col min="4863" max="4863" width="11.28125" style="45" customWidth="1"/>
    <col min="4864" max="4864" width="8.421875" style="45" customWidth="1"/>
    <col min="4865" max="4865" width="4.140625" style="45" customWidth="1"/>
    <col min="4866" max="4866" width="7.57421875" style="45" customWidth="1"/>
    <col min="4867" max="4867" width="3.8515625" style="45" customWidth="1"/>
    <col min="4868" max="4868" width="11.7109375" style="45" customWidth="1"/>
    <col min="4869" max="4869" width="11.421875" style="45" customWidth="1"/>
    <col min="4870" max="4870" width="11.28125" style="45" customWidth="1"/>
    <col min="4871" max="4871" width="10.8515625" style="45" customWidth="1"/>
    <col min="4872" max="4872" width="8.421875" style="45" customWidth="1"/>
    <col min="4873" max="5112" width="9.00390625" style="45" customWidth="1"/>
    <col min="5113" max="5113" width="3.421875" style="45" customWidth="1"/>
    <col min="5114" max="5114" width="9.00390625" style="45" customWidth="1"/>
    <col min="5115" max="5115" width="4.140625" style="45" customWidth="1"/>
    <col min="5116" max="5116" width="10.421875" style="45" customWidth="1"/>
    <col min="5117" max="5117" width="12.57421875" style="45" customWidth="1"/>
    <col min="5118" max="5118" width="12.28125" style="45" customWidth="1"/>
    <col min="5119" max="5119" width="11.28125" style="45" customWidth="1"/>
    <col min="5120" max="5120" width="8.421875" style="45" customWidth="1"/>
    <col min="5121" max="5121" width="4.140625" style="45" customWidth="1"/>
    <col min="5122" max="5122" width="7.57421875" style="45" customWidth="1"/>
    <col min="5123" max="5123" width="3.8515625" style="45" customWidth="1"/>
    <col min="5124" max="5124" width="11.7109375" style="45" customWidth="1"/>
    <col min="5125" max="5125" width="11.421875" style="45" customWidth="1"/>
    <col min="5126" max="5126" width="11.28125" style="45" customWidth="1"/>
    <col min="5127" max="5127" width="10.8515625" style="45" customWidth="1"/>
    <col min="5128" max="5128" width="8.421875" style="45" customWidth="1"/>
    <col min="5129" max="5368" width="9.00390625" style="45" customWidth="1"/>
    <col min="5369" max="5369" width="3.421875" style="45" customWidth="1"/>
    <col min="5370" max="5370" width="9.00390625" style="45" customWidth="1"/>
    <col min="5371" max="5371" width="4.140625" style="45" customWidth="1"/>
    <col min="5372" max="5372" width="10.421875" style="45" customWidth="1"/>
    <col min="5373" max="5373" width="12.57421875" style="45" customWidth="1"/>
    <col min="5374" max="5374" width="12.28125" style="45" customWidth="1"/>
    <col min="5375" max="5375" width="11.28125" style="45" customWidth="1"/>
    <col min="5376" max="5376" width="8.421875" style="45" customWidth="1"/>
    <col min="5377" max="5377" width="4.140625" style="45" customWidth="1"/>
    <col min="5378" max="5378" width="7.57421875" style="45" customWidth="1"/>
    <col min="5379" max="5379" width="3.8515625" style="45" customWidth="1"/>
    <col min="5380" max="5380" width="11.7109375" style="45" customWidth="1"/>
    <col min="5381" max="5381" width="11.421875" style="45" customWidth="1"/>
    <col min="5382" max="5382" width="11.28125" style="45" customWidth="1"/>
    <col min="5383" max="5383" width="10.8515625" style="45" customWidth="1"/>
    <col min="5384" max="5384" width="8.421875" style="45" customWidth="1"/>
    <col min="5385" max="5624" width="9.00390625" style="45" customWidth="1"/>
    <col min="5625" max="5625" width="3.421875" style="45" customWidth="1"/>
    <col min="5626" max="5626" width="9.00390625" style="45" customWidth="1"/>
    <col min="5627" max="5627" width="4.140625" style="45" customWidth="1"/>
    <col min="5628" max="5628" width="10.421875" style="45" customWidth="1"/>
    <col min="5629" max="5629" width="12.57421875" style="45" customWidth="1"/>
    <col min="5630" max="5630" width="12.28125" style="45" customWidth="1"/>
    <col min="5631" max="5631" width="11.28125" style="45" customWidth="1"/>
    <col min="5632" max="5632" width="8.421875" style="45" customWidth="1"/>
    <col min="5633" max="5633" width="4.140625" style="45" customWidth="1"/>
    <col min="5634" max="5634" width="7.57421875" style="45" customWidth="1"/>
    <col min="5635" max="5635" width="3.8515625" style="45" customWidth="1"/>
    <col min="5636" max="5636" width="11.7109375" style="45" customWidth="1"/>
    <col min="5637" max="5637" width="11.421875" style="45" customWidth="1"/>
    <col min="5638" max="5638" width="11.28125" style="45" customWidth="1"/>
    <col min="5639" max="5639" width="10.8515625" style="45" customWidth="1"/>
    <col min="5640" max="5640" width="8.421875" style="45" customWidth="1"/>
    <col min="5641" max="5880" width="9.00390625" style="45" customWidth="1"/>
    <col min="5881" max="5881" width="3.421875" style="45" customWidth="1"/>
    <col min="5882" max="5882" width="9.00390625" style="45" customWidth="1"/>
    <col min="5883" max="5883" width="4.140625" style="45" customWidth="1"/>
    <col min="5884" max="5884" width="10.421875" style="45" customWidth="1"/>
    <col min="5885" max="5885" width="12.57421875" style="45" customWidth="1"/>
    <col min="5886" max="5886" width="12.28125" style="45" customWidth="1"/>
    <col min="5887" max="5887" width="11.28125" style="45" customWidth="1"/>
    <col min="5888" max="5888" width="8.421875" style="45" customWidth="1"/>
    <col min="5889" max="5889" width="4.140625" style="45" customWidth="1"/>
    <col min="5890" max="5890" width="7.57421875" style="45" customWidth="1"/>
    <col min="5891" max="5891" width="3.8515625" style="45" customWidth="1"/>
    <col min="5892" max="5892" width="11.7109375" style="45" customWidth="1"/>
    <col min="5893" max="5893" width="11.421875" style="45" customWidth="1"/>
    <col min="5894" max="5894" width="11.28125" style="45" customWidth="1"/>
    <col min="5895" max="5895" width="10.8515625" style="45" customWidth="1"/>
    <col min="5896" max="5896" width="8.421875" style="45" customWidth="1"/>
    <col min="5897" max="6136" width="9.00390625" style="45" customWidth="1"/>
    <col min="6137" max="6137" width="3.421875" style="45" customWidth="1"/>
    <col min="6138" max="6138" width="9.00390625" style="45" customWidth="1"/>
    <col min="6139" max="6139" width="4.140625" style="45" customWidth="1"/>
    <col min="6140" max="6140" width="10.421875" style="45" customWidth="1"/>
    <col min="6141" max="6141" width="12.57421875" style="45" customWidth="1"/>
    <col min="6142" max="6142" width="12.28125" style="45" customWidth="1"/>
    <col min="6143" max="6143" width="11.28125" style="45" customWidth="1"/>
    <col min="6144" max="6144" width="8.421875" style="45" customWidth="1"/>
    <col min="6145" max="6145" width="4.140625" style="45" customWidth="1"/>
    <col min="6146" max="6146" width="7.57421875" style="45" customWidth="1"/>
    <col min="6147" max="6147" width="3.8515625" style="45" customWidth="1"/>
    <col min="6148" max="6148" width="11.7109375" style="45" customWidth="1"/>
    <col min="6149" max="6149" width="11.421875" style="45" customWidth="1"/>
    <col min="6150" max="6150" width="11.28125" style="45" customWidth="1"/>
    <col min="6151" max="6151" width="10.8515625" style="45" customWidth="1"/>
    <col min="6152" max="6152" width="8.421875" style="45" customWidth="1"/>
    <col min="6153" max="6392" width="9.00390625" style="45" customWidth="1"/>
    <col min="6393" max="6393" width="3.421875" style="45" customWidth="1"/>
    <col min="6394" max="6394" width="9.00390625" style="45" customWidth="1"/>
    <col min="6395" max="6395" width="4.140625" style="45" customWidth="1"/>
    <col min="6396" max="6396" width="10.421875" style="45" customWidth="1"/>
    <col min="6397" max="6397" width="12.57421875" style="45" customWidth="1"/>
    <col min="6398" max="6398" width="12.28125" style="45" customWidth="1"/>
    <col min="6399" max="6399" width="11.28125" style="45" customWidth="1"/>
    <col min="6400" max="6400" width="8.421875" style="45" customWidth="1"/>
    <col min="6401" max="6401" width="4.140625" style="45" customWidth="1"/>
    <col min="6402" max="6402" width="7.57421875" style="45" customWidth="1"/>
    <col min="6403" max="6403" width="3.8515625" style="45" customWidth="1"/>
    <col min="6404" max="6404" width="11.7109375" style="45" customWidth="1"/>
    <col min="6405" max="6405" width="11.421875" style="45" customWidth="1"/>
    <col min="6406" max="6406" width="11.28125" style="45" customWidth="1"/>
    <col min="6407" max="6407" width="10.8515625" style="45" customWidth="1"/>
    <col min="6408" max="6408" width="8.421875" style="45" customWidth="1"/>
    <col min="6409" max="6648" width="9.00390625" style="45" customWidth="1"/>
    <col min="6649" max="6649" width="3.421875" style="45" customWidth="1"/>
    <col min="6650" max="6650" width="9.00390625" style="45" customWidth="1"/>
    <col min="6651" max="6651" width="4.140625" style="45" customWidth="1"/>
    <col min="6652" max="6652" width="10.421875" style="45" customWidth="1"/>
    <col min="6653" max="6653" width="12.57421875" style="45" customWidth="1"/>
    <col min="6654" max="6654" width="12.28125" style="45" customWidth="1"/>
    <col min="6655" max="6655" width="11.28125" style="45" customWidth="1"/>
    <col min="6656" max="6656" width="8.421875" style="45" customWidth="1"/>
    <col min="6657" max="6657" width="4.140625" style="45" customWidth="1"/>
    <col min="6658" max="6658" width="7.57421875" style="45" customWidth="1"/>
    <col min="6659" max="6659" width="3.8515625" style="45" customWidth="1"/>
    <col min="6660" max="6660" width="11.7109375" style="45" customWidth="1"/>
    <col min="6661" max="6661" width="11.421875" style="45" customWidth="1"/>
    <col min="6662" max="6662" width="11.28125" style="45" customWidth="1"/>
    <col min="6663" max="6663" width="10.8515625" style="45" customWidth="1"/>
    <col min="6664" max="6664" width="8.421875" style="45" customWidth="1"/>
    <col min="6665" max="6904" width="9.00390625" style="45" customWidth="1"/>
    <col min="6905" max="6905" width="3.421875" style="45" customWidth="1"/>
    <col min="6906" max="6906" width="9.00390625" style="45" customWidth="1"/>
    <col min="6907" max="6907" width="4.140625" style="45" customWidth="1"/>
    <col min="6908" max="6908" width="10.421875" style="45" customWidth="1"/>
    <col min="6909" max="6909" width="12.57421875" style="45" customWidth="1"/>
    <col min="6910" max="6910" width="12.28125" style="45" customWidth="1"/>
    <col min="6911" max="6911" width="11.28125" style="45" customWidth="1"/>
    <col min="6912" max="6912" width="8.421875" style="45" customWidth="1"/>
    <col min="6913" max="6913" width="4.140625" style="45" customWidth="1"/>
    <col min="6914" max="6914" width="7.57421875" style="45" customWidth="1"/>
    <col min="6915" max="6915" width="3.8515625" style="45" customWidth="1"/>
    <col min="6916" max="6916" width="11.7109375" style="45" customWidth="1"/>
    <col min="6917" max="6917" width="11.421875" style="45" customWidth="1"/>
    <col min="6918" max="6918" width="11.28125" style="45" customWidth="1"/>
    <col min="6919" max="6919" width="10.8515625" style="45" customWidth="1"/>
    <col min="6920" max="6920" width="8.421875" style="45" customWidth="1"/>
    <col min="6921" max="7160" width="9.00390625" style="45" customWidth="1"/>
    <col min="7161" max="7161" width="3.421875" style="45" customWidth="1"/>
    <col min="7162" max="7162" width="9.00390625" style="45" customWidth="1"/>
    <col min="7163" max="7163" width="4.140625" style="45" customWidth="1"/>
    <col min="7164" max="7164" width="10.421875" style="45" customWidth="1"/>
    <col min="7165" max="7165" width="12.57421875" style="45" customWidth="1"/>
    <col min="7166" max="7166" width="12.28125" style="45" customWidth="1"/>
    <col min="7167" max="7167" width="11.28125" style="45" customWidth="1"/>
    <col min="7168" max="7168" width="8.421875" style="45" customWidth="1"/>
    <col min="7169" max="7169" width="4.140625" style="45" customWidth="1"/>
    <col min="7170" max="7170" width="7.57421875" style="45" customWidth="1"/>
    <col min="7171" max="7171" width="3.8515625" style="45" customWidth="1"/>
    <col min="7172" max="7172" width="11.7109375" style="45" customWidth="1"/>
    <col min="7173" max="7173" width="11.421875" style="45" customWidth="1"/>
    <col min="7174" max="7174" width="11.28125" style="45" customWidth="1"/>
    <col min="7175" max="7175" width="10.8515625" style="45" customWidth="1"/>
    <col min="7176" max="7176" width="8.421875" style="45" customWidth="1"/>
    <col min="7177" max="7416" width="9.00390625" style="45" customWidth="1"/>
    <col min="7417" max="7417" width="3.421875" style="45" customWidth="1"/>
    <col min="7418" max="7418" width="9.00390625" style="45" customWidth="1"/>
    <col min="7419" max="7419" width="4.140625" style="45" customWidth="1"/>
    <col min="7420" max="7420" width="10.421875" style="45" customWidth="1"/>
    <col min="7421" max="7421" width="12.57421875" style="45" customWidth="1"/>
    <col min="7422" max="7422" width="12.28125" style="45" customWidth="1"/>
    <col min="7423" max="7423" width="11.28125" style="45" customWidth="1"/>
    <col min="7424" max="7424" width="8.421875" style="45" customWidth="1"/>
    <col min="7425" max="7425" width="4.140625" style="45" customWidth="1"/>
    <col min="7426" max="7426" width="7.57421875" style="45" customWidth="1"/>
    <col min="7427" max="7427" width="3.8515625" style="45" customWidth="1"/>
    <col min="7428" max="7428" width="11.7109375" style="45" customWidth="1"/>
    <col min="7429" max="7429" width="11.421875" style="45" customWidth="1"/>
    <col min="7430" max="7430" width="11.28125" style="45" customWidth="1"/>
    <col min="7431" max="7431" width="10.8515625" style="45" customWidth="1"/>
    <col min="7432" max="7432" width="8.421875" style="45" customWidth="1"/>
    <col min="7433" max="7672" width="9.00390625" style="45" customWidth="1"/>
    <col min="7673" max="7673" width="3.421875" style="45" customWidth="1"/>
    <col min="7674" max="7674" width="9.00390625" style="45" customWidth="1"/>
    <col min="7675" max="7675" width="4.140625" style="45" customWidth="1"/>
    <col min="7676" max="7676" width="10.421875" style="45" customWidth="1"/>
    <col min="7677" max="7677" width="12.57421875" style="45" customWidth="1"/>
    <col min="7678" max="7678" width="12.28125" style="45" customWidth="1"/>
    <col min="7679" max="7679" width="11.28125" style="45" customWidth="1"/>
    <col min="7680" max="7680" width="8.421875" style="45" customWidth="1"/>
    <col min="7681" max="7681" width="4.140625" style="45" customWidth="1"/>
    <col min="7682" max="7682" width="7.57421875" style="45" customWidth="1"/>
    <col min="7683" max="7683" width="3.8515625" style="45" customWidth="1"/>
    <col min="7684" max="7684" width="11.7109375" style="45" customWidth="1"/>
    <col min="7685" max="7685" width="11.421875" style="45" customWidth="1"/>
    <col min="7686" max="7686" width="11.28125" style="45" customWidth="1"/>
    <col min="7687" max="7687" width="10.8515625" style="45" customWidth="1"/>
    <col min="7688" max="7688" width="8.421875" style="45" customWidth="1"/>
    <col min="7689" max="7928" width="9.00390625" style="45" customWidth="1"/>
    <col min="7929" max="7929" width="3.421875" style="45" customWidth="1"/>
    <col min="7930" max="7930" width="9.00390625" style="45" customWidth="1"/>
    <col min="7931" max="7931" width="4.140625" style="45" customWidth="1"/>
    <col min="7932" max="7932" width="10.421875" style="45" customWidth="1"/>
    <col min="7933" max="7933" width="12.57421875" style="45" customWidth="1"/>
    <col min="7934" max="7934" width="12.28125" style="45" customWidth="1"/>
    <col min="7935" max="7935" width="11.28125" style="45" customWidth="1"/>
    <col min="7936" max="7936" width="8.421875" style="45" customWidth="1"/>
    <col min="7937" max="7937" width="4.140625" style="45" customWidth="1"/>
    <col min="7938" max="7938" width="7.57421875" style="45" customWidth="1"/>
    <col min="7939" max="7939" width="3.8515625" style="45" customWidth="1"/>
    <col min="7940" max="7940" width="11.7109375" style="45" customWidth="1"/>
    <col min="7941" max="7941" width="11.421875" style="45" customWidth="1"/>
    <col min="7942" max="7942" width="11.28125" style="45" customWidth="1"/>
    <col min="7943" max="7943" width="10.8515625" style="45" customWidth="1"/>
    <col min="7944" max="7944" width="8.421875" style="45" customWidth="1"/>
    <col min="7945" max="8184" width="9.00390625" style="45" customWidth="1"/>
    <col min="8185" max="8185" width="3.421875" style="45" customWidth="1"/>
    <col min="8186" max="8186" width="9.00390625" style="45" customWidth="1"/>
    <col min="8187" max="8187" width="4.140625" style="45" customWidth="1"/>
    <col min="8188" max="8188" width="10.421875" style="45" customWidth="1"/>
    <col min="8189" max="8189" width="12.57421875" style="45" customWidth="1"/>
    <col min="8190" max="8190" width="12.28125" style="45" customWidth="1"/>
    <col min="8191" max="8191" width="11.28125" style="45" customWidth="1"/>
    <col min="8192" max="8192" width="8.421875" style="45" customWidth="1"/>
    <col min="8193" max="8193" width="4.140625" style="45" customWidth="1"/>
    <col min="8194" max="8194" width="7.57421875" style="45" customWidth="1"/>
    <col min="8195" max="8195" width="3.8515625" style="45" customWidth="1"/>
    <col min="8196" max="8196" width="11.7109375" style="45" customWidth="1"/>
    <col min="8197" max="8197" width="11.421875" style="45" customWidth="1"/>
    <col min="8198" max="8198" width="11.28125" style="45" customWidth="1"/>
    <col min="8199" max="8199" width="10.8515625" style="45" customWidth="1"/>
    <col min="8200" max="8200" width="8.421875" style="45" customWidth="1"/>
    <col min="8201" max="8440" width="9.00390625" style="45" customWidth="1"/>
    <col min="8441" max="8441" width="3.421875" style="45" customWidth="1"/>
    <col min="8442" max="8442" width="9.00390625" style="45" customWidth="1"/>
    <col min="8443" max="8443" width="4.140625" style="45" customWidth="1"/>
    <col min="8444" max="8444" width="10.421875" style="45" customWidth="1"/>
    <col min="8445" max="8445" width="12.57421875" style="45" customWidth="1"/>
    <col min="8446" max="8446" width="12.28125" style="45" customWidth="1"/>
    <col min="8447" max="8447" width="11.28125" style="45" customWidth="1"/>
    <col min="8448" max="8448" width="8.421875" style="45" customWidth="1"/>
    <col min="8449" max="8449" width="4.140625" style="45" customWidth="1"/>
    <col min="8450" max="8450" width="7.57421875" style="45" customWidth="1"/>
    <col min="8451" max="8451" width="3.8515625" style="45" customWidth="1"/>
    <col min="8452" max="8452" width="11.7109375" style="45" customWidth="1"/>
    <col min="8453" max="8453" width="11.421875" style="45" customWidth="1"/>
    <col min="8454" max="8454" width="11.28125" style="45" customWidth="1"/>
    <col min="8455" max="8455" width="10.8515625" style="45" customWidth="1"/>
    <col min="8456" max="8456" width="8.421875" style="45" customWidth="1"/>
    <col min="8457" max="8696" width="9.00390625" style="45" customWidth="1"/>
    <col min="8697" max="8697" width="3.421875" style="45" customWidth="1"/>
    <col min="8698" max="8698" width="9.00390625" style="45" customWidth="1"/>
    <col min="8699" max="8699" width="4.140625" style="45" customWidth="1"/>
    <col min="8700" max="8700" width="10.421875" style="45" customWidth="1"/>
    <col min="8701" max="8701" width="12.57421875" style="45" customWidth="1"/>
    <col min="8702" max="8702" width="12.28125" style="45" customWidth="1"/>
    <col min="8703" max="8703" width="11.28125" style="45" customWidth="1"/>
    <col min="8704" max="8704" width="8.421875" style="45" customWidth="1"/>
    <col min="8705" max="8705" width="4.140625" style="45" customWidth="1"/>
    <col min="8706" max="8706" width="7.57421875" style="45" customWidth="1"/>
    <col min="8707" max="8707" width="3.8515625" style="45" customWidth="1"/>
    <col min="8708" max="8708" width="11.7109375" style="45" customWidth="1"/>
    <col min="8709" max="8709" width="11.421875" style="45" customWidth="1"/>
    <col min="8710" max="8710" width="11.28125" style="45" customWidth="1"/>
    <col min="8711" max="8711" width="10.8515625" style="45" customWidth="1"/>
    <col min="8712" max="8712" width="8.421875" style="45" customWidth="1"/>
    <col min="8713" max="8952" width="9.00390625" style="45" customWidth="1"/>
    <col min="8953" max="8953" width="3.421875" style="45" customWidth="1"/>
    <col min="8954" max="8954" width="9.00390625" style="45" customWidth="1"/>
    <col min="8955" max="8955" width="4.140625" style="45" customWidth="1"/>
    <col min="8956" max="8956" width="10.421875" style="45" customWidth="1"/>
    <col min="8957" max="8957" width="12.57421875" style="45" customWidth="1"/>
    <col min="8958" max="8958" width="12.28125" style="45" customWidth="1"/>
    <col min="8959" max="8959" width="11.28125" style="45" customWidth="1"/>
    <col min="8960" max="8960" width="8.421875" style="45" customWidth="1"/>
    <col min="8961" max="8961" width="4.140625" style="45" customWidth="1"/>
    <col min="8962" max="8962" width="7.57421875" style="45" customWidth="1"/>
    <col min="8963" max="8963" width="3.8515625" style="45" customWidth="1"/>
    <col min="8964" max="8964" width="11.7109375" style="45" customWidth="1"/>
    <col min="8965" max="8965" width="11.421875" style="45" customWidth="1"/>
    <col min="8966" max="8966" width="11.28125" style="45" customWidth="1"/>
    <col min="8967" max="8967" width="10.8515625" style="45" customWidth="1"/>
    <col min="8968" max="8968" width="8.421875" style="45" customWidth="1"/>
    <col min="8969" max="9208" width="9.00390625" style="45" customWidth="1"/>
    <col min="9209" max="9209" width="3.421875" style="45" customWidth="1"/>
    <col min="9210" max="9210" width="9.00390625" style="45" customWidth="1"/>
    <col min="9211" max="9211" width="4.140625" style="45" customWidth="1"/>
    <col min="9212" max="9212" width="10.421875" style="45" customWidth="1"/>
    <col min="9213" max="9213" width="12.57421875" style="45" customWidth="1"/>
    <col min="9214" max="9214" width="12.28125" style="45" customWidth="1"/>
    <col min="9215" max="9215" width="11.28125" style="45" customWidth="1"/>
    <col min="9216" max="9216" width="8.421875" style="45" customWidth="1"/>
    <col min="9217" max="9217" width="4.140625" style="45" customWidth="1"/>
    <col min="9218" max="9218" width="7.57421875" style="45" customWidth="1"/>
    <col min="9219" max="9219" width="3.8515625" style="45" customWidth="1"/>
    <col min="9220" max="9220" width="11.7109375" style="45" customWidth="1"/>
    <col min="9221" max="9221" width="11.421875" style="45" customWidth="1"/>
    <col min="9222" max="9222" width="11.28125" style="45" customWidth="1"/>
    <col min="9223" max="9223" width="10.8515625" style="45" customWidth="1"/>
    <col min="9224" max="9224" width="8.421875" style="45" customWidth="1"/>
    <col min="9225" max="9464" width="9.00390625" style="45" customWidth="1"/>
    <col min="9465" max="9465" width="3.421875" style="45" customWidth="1"/>
    <col min="9466" max="9466" width="9.00390625" style="45" customWidth="1"/>
    <col min="9467" max="9467" width="4.140625" style="45" customWidth="1"/>
    <col min="9468" max="9468" width="10.421875" style="45" customWidth="1"/>
    <col min="9469" max="9469" width="12.57421875" style="45" customWidth="1"/>
    <col min="9470" max="9470" width="12.28125" style="45" customWidth="1"/>
    <col min="9471" max="9471" width="11.28125" style="45" customWidth="1"/>
    <col min="9472" max="9472" width="8.421875" style="45" customWidth="1"/>
    <col min="9473" max="9473" width="4.140625" style="45" customWidth="1"/>
    <col min="9474" max="9474" width="7.57421875" style="45" customWidth="1"/>
    <col min="9475" max="9475" width="3.8515625" style="45" customWidth="1"/>
    <col min="9476" max="9476" width="11.7109375" style="45" customWidth="1"/>
    <col min="9477" max="9477" width="11.421875" style="45" customWidth="1"/>
    <col min="9478" max="9478" width="11.28125" style="45" customWidth="1"/>
    <col min="9479" max="9479" width="10.8515625" style="45" customWidth="1"/>
    <col min="9480" max="9480" width="8.421875" style="45" customWidth="1"/>
    <col min="9481" max="9720" width="9.00390625" style="45" customWidth="1"/>
    <col min="9721" max="9721" width="3.421875" style="45" customWidth="1"/>
    <col min="9722" max="9722" width="9.00390625" style="45" customWidth="1"/>
    <col min="9723" max="9723" width="4.140625" style="45" customWidth="1"/>
    <col min="9724" max="9724" width="10.421875" style="45" customWidth="1"/>
    <col min="9725" max="9725" width="12.57421875" style="45" customWidth="1"/>
    <col min="9726" max="9726" width="12.28125" style="45" customWidth="1"/>
    <col min="9727" max="9727" width="11.28125" style="45" customWidth="1"/>
    <col min="9728" max="9728" width="8.421875" style="45" customWidth="1"/>
    <col min="9729" max="9729" width="4.140625" style="45" customWidth="1"/>
    <col min="9730" max="9730" width="7.57421875" style="45" customWidth="1"/>
    <col min="9731" max="9731" width="3.8515625" style="45" customWidth="1"/>
    <col min="9732" max="9732" width="11.7109375" style="45" customWidth="1"/>
    <col min="9733" max="9733" width="11.421875" style="45" customWidth="1"/>
    <col min="9734" max="9734" width="11.28125" style="45" customWidth="1"/>
    <col min="9735" max="9735" width="10.8515625" style="45" customWidth="1"/>
    <col min="9736" max="9736" width="8.421875" style="45" customWidth="1"/>
    <col min="9737" max="9976" width="9.00390625" style="45" customWidth="1"/>
    <col min="9977" max="9977" width="3.421875" style="45" customWidth="1"/>
    <col min="9978" max="9978" width="9.00390625" style="45" customWidth="1"/>
    <col min="9979" max="9979" width="4.140625" style="45" customWidth="1"/>
    <col min="9980" max="9980" width="10.421875" style="45" customWidth="1"/>
    <col min="9981" max="9981" width="12.57421875" style="45" customWidth="1"/>
    <col min="9982" max="9982" width="12.28125" style="45" customWidth="1"/>
    <col min="9983" max="9983" width="11.28125" style="45" customWidth="1"/>
    <col min="9984" max="9984" width="8.421875" style="45" customWidth="1"/>
    <col min="9985" max="9985" width="4.140625" style="45" customWidth="1"/>
    <col min="9986" max="9986" width="7.57421875" style="45" customWidth="1"/>
    <col min="9987" max="9987" width="3.8515625" style="45" customWidth="1"/>
    <col min="9988" max="9988" width="11.7109375" style="45" customWidth="1"/>
    <col min="9989" max="9989" width="11.421875" style="45" customWidth="1"/>
    <col min="9990" max="9990" width="11.28125" style="45" customWidth="1"/>
    <col min="9991" max="9991" width="10.8515625" style="45" customWidth="1"/>
    <col min="9992" max="9992" width="8.421875" style="45" customWidth="1"/>
    <col min="9993" max="10232" width="9.00390625" style="45" customWidth="1"/>
    <col min="10233" max="10233" width="3.421875" style="45" customWidth="1"/>
    <col min="10234" max="10234" width="9.00390625" style="45" customWidth="1"/>
    <col min="10235" max="10235" width="4.140625" style="45" customWidth="1"/>
    <col min="10236" max="10236" width="10.421875" style="45" customWidth="1"/>
    <col min="10237" max="10237" width="12.57421875" style="45" customWidth="1"/>
    <col min="10238" max="10238" width="12.28125" style="45" customWidth="1"/>
    <col min="10239" max="10239" width="11.28125" style="45" customWidth="1"/>
    <col min="10240" max="10240" width="8.421875" style="45" customWidth="1"/>
    <col min="10241" max="10241" width="4.140625" style="45" customWidth="1"/>
    <col min="10242" max="10242" width="7.57421875" style="45" customWidth="1"/>
    <col min="10243" max="10243" width="3.8515625" style="45" customWidth="1"/>
    <col min="10244" max="10244" width="11.7109375" style="45" customWidth="1"/>
    <col min="10245" max="10245" width="11.421875" style="45" customWidth="1"/>
    <col min="10246" max="10246" width="11.28125" style="45" customWidth="1"/>
    <col min="10247" max="10247" width="10.8515625" style="45" customWidth="1"/>
    <col min="10248" max="10248" width="8.421875" style="45" customWidth="1"/>
    <col min="10249" max="10488" width="9.00390625" style="45" customWidth="1"/>
    <col min="10489" max="10489" width="3.421875" style="45" customWidth="1"/>
    <col min="10490" max="10490" width="9.00390625" style="45" customWidth="1"/>
    <col min="10491" max="10491" width="4.140625" style="45" customWidth="1"/>
    <col min="10492" max="10492" width="10.421875" style="45" customWidth="1"/>
    <col min="10493" max="10493" width="12.57421875" style="45" customWidth="1"/>
    <col min="10494" max="10494" width="12.28125" style="45" customWidth="1"/>
    <col min="10495" max="10495" width="11.28125" style="45" customWidth="1"/>
    <col min="10496" max="10496" width="8.421875" style="45" customWidth="1"/>
    <col min="10497" max="10497" width="4.140625" style="45" customWidth="1"/>
    <col min="10498" max="10498" width="7.57421875" style="45" customWidth="1"/>
    <col min="10499" max="10499" width="3.8515625" style="45" customWidth="1"/>
    <col min="10500" max="10500" width="11.7109375" style="45" customWidth="1"/>
    <col min="10501" max="10501" width="11.421875" style="45" customWidth="1"/>
    <col min="10502" max="10502" width="11.28125" style="45" customWidth="1"/>
    <col min="10503" max="10503" width="10.8515625" style="45" customWidth="1"/>
    <col min="10504" max="10504" width="8.421875" style="45" customWidth="1"/>
    <col min="10505" max="10744" width="9.00390625" style="45" customWidth="1"/>
    <col min="10745" max="10745" width="3.421875" style="45" customWidth="1"/>
    <col min="10746" max="10746" width="9.00390625" style="45" customWidth="1"/>
    <col min="10747" max="10747" width="4.140625" style="45" customWidth="1"/>
    <col min="10748" max="10748" width="10.421875" style="45" customWidth="1"/>
    <col min="10749" max="10749" width="12.57421875" style="45" customWidth="1"/>
    <col min="10750" max="10750" width="12.28125" style="45" customWidth="1"/>
    <col min="10751" max="10751" width="11.28125" style="45" customWidth="1"/>
    <col min="10752" max="10752" width="8.421875" style="45" customWidth="1"/>
    <col min="10753" max="10753" width="4.140625" style="45" customWidth="1"/>
    <col min="10754" max="10754" width="7.57421875" style="45" customWidth="1"/>
    <col min="10755" max="10755" width="3.8515625" style="45" customWidth="1"/>
    <col min="10756" max="10756" width="11.7109375" style="45" customWidth="1"/>
    <col min="10757" max="10757" width="11.421875" style="45" customWidth="1"/>
    <col min="10758" max="10758" width="11.28125" style="45" customWidth="1"/>
    <col min="10759" max="10759" width="10.8515625" style="45" customWidth="1"/>
    <col min="10760" max="10760" width="8.421875" style="45" customWidth="1"/>
    <col min="10761" max="11000" width="9.00390625" style="45" customWidth="1"/>
    <col min="11001" max="11001" width="3.421875" style="45" customWidth="1"/>
    <col min="11002" max="11002" width="9.00390625" style="45" customWidth="1"/>
    <col min="11003" max="11003" width="4.140625" style="45" customWidth="1"/>
    <col min="11004" max="11004" width="10.421875" style="45" customWidth="1"/>
    <col min="11005" max="11005" width="12.57421875" style="45" customWidth="1"/>
    <col min="11006" max="11006" width="12.28125" style="45" customWidth="1"/>
    <col min="11007" max="11007" width="11.28125" style="45" customWidth="1"/>
    <col min="11008" max="11008" width="8.421875" style="45" customWidth="1"/>
    <col min="11009" max="11009" width="4.140625" style="45" customWidth="1"/>
    <col min="11010" max="11010" width="7.57421875" style="45" customWidth="1"/>
    <col min="11011" max="11011" width="3.8515625" style="45" customWidth="1"/>
    <col min="11012" max="11012" width="11.7109375" style="45" customWidth="1"/>
    <col min="11013" max="11013" width="11.421875" style="45" customWidth="1"/>
    <col min="11014" max="11014" width="11.28125" style="45" customWidth="1"/>
    <col min="11015" max="11015" width="10.8515625" style="45" customWidth="1"/>
    <col min="11016" max="11016" width="8.421875" style="45" customWidth="1"/>
    <col min="11017" max="11256" width="9.00390625" style="45" customWidth="1"/>
    <col min="11257" max="11257" width="3.421875" style="45" customWidth="1"/>
    <col min="11258" max="11258" width="9.00390625" style="45" customWidth="1"/>
    <col min="11259" max="11259" width="4.140625" style="45" customWidth="1"/>
    <col min="11260" max="11260" width="10.421875" style="45" customWidth="1"/>
    <col min="11261" max="11261" width="12.57421875" style="45" customWidth="1"/>
    <col min="11262" max="11262" width="12.28125" style="45" customWidth="1"/>
    <col min="11263" max="11263" width="11.28125" style="45" customWidth="1"/>
    <col min="11264" max="11264" width="8.421875" style="45" customWidth="1"/>
    <col min="11265" max="11265" width="4.140625" style="45" customWidth="1"/>
    <col min="11266" max="11266" width="7.57421875" style="45" customWidth="1"/>
    <col min="11267" max="11267" width="3.8515625" style="45" customWidth="1"/>
    <col min="11268" max="11268" width="11.7109375" style="45" customWidth="1"/>
    <col min="11269" max="11269" width="11.421875" style="45" customWidth="1"/>
    <col min="11270" max="11270" width="11.28125" style="45" customWidth="1"/>
    <col min="11271" max="11271" width="10.8515625" style="45" customWidth="1"/>
    <col min="11272" max="11272" width="8.421875" style="45" customWidth="1"/>
    <col min="11273" max="11512" width="9.00390625" style="45" customWidth="1"/>
    <col min="11513" max="11513" width="3.421875" style="45" customWidth="1"/>
    <col min="11514" max="11514" width="9.00390625" style="45" customWidth="1"/>
    <col min="11515" max="11515" width="4.140625" style="45" customWidth="1"/>
    <col min="11516" max="11516" width="10.421875" style="45" customWidth="1"/>
    <col min="11517" max="11517" width="12.57421875" style="45" customWidth="1"/>
    <col min="11518" max="11518" width="12.28125" style="45" customWidth="1"/>
    <col min="11519" max="11519" width="11.28125" style="45" customWidth="1"/>
    <col min="11520" max="11520" width="8.421875" style="45" customWidth="1"/>
    <col min="11521" max="11521" width="4.140625" style="45" customWidth="1"/>
    <col min="11522" max="11522" width="7.57421875" style="45" customWidth="1"/>
    <col min="11523" max="11523" width="3.8515625" style="45" customWidth="1"/>
    <col min="11524" max="11524" width="11.7109375" style="45" customWidth="1"/>
    <col min="11525" max="11525" width="11.421875" style="45" customWidth="1"/>
    <col min="11526" max="11526" width="11.28125" style="45" customWidth="1"/>
    <col min="11527" max="11527" width="10.8515625" style="45" customWidth="1"/>
    <col min="11528" max="11528" width="8.421875" style="45" customWidth="1"/>
    <col min="11529" max="11768" width="9.00390625" style="45" customWidth="1"/>
    <col min="11769" max="11769" width="3.421875" style="45" customWidth="1"/>
    <col min="11770" max="11770" width="9.00390625" style="45" customWidth="1"/>
    <col min="11771" max="11771" width="4.140625" style="45" customWidth="1"/>
    <col min="11772" max="11772" width="10.421875" style="45" customWidth="1"/>
    <col min="11773" max="11773" width="12.57421875" style="45" customWidth="1"/>
    <col min="11774" max="11774" width="12.28125" style="45" customWidth="1"/>
    <col min="11775" max="11775" width="11.28125" style="45" customWidth="1"/>
    <col min="11776" max="11776" width="8.421875" style="45" customWidth="1"/>
    <col min="11777" max="11777" width="4.140625" style="45" customWidth="1"/>
    <col min="11778" max="11778" width="7.57421875" style="45" customWidth="1"/>
    <col min="11779" max="11779" width="3.8515625" style="45" customWidth="1"/>
    <col min="11780" max="11780" width="11.7109375" style="45" customWidth="1"/>
    <col min="11781" max="11781" width="11.421875" style="45" customWidth="1"/>
    <col min="11782" max="11782" width="11.28125" style="45" customWidth="1"/>
    <col min="11783" max="11783" width="10.8515625" style="45" customWidth="1"/>
    <col min="11784" max="11784" width="8.421875" style="45" customWidth="1"/>
    <col min="11785" max="12024" width="9.00390625" style="45" customWidth="1"/>
    <col min="12025" max="12025" width="3.421875" style="45" customWidth="1"/>
    <col min="12026" max="12026" width="9.00390625" style="45" customWidth="1"/>
    <col min="12027" max="12027" width="4.140625" style="45" customWidth="1"/>
    <col min="12028" max="12028" width="10.421875" style="45" customWidth="1"/>
    <col min="12029" max="12029" width="12.57421875" style="45" customWidth="1"/>
    <col min="12030" max="12030" width="12.28125" style="45" customWidth="1"/>
    <col min="12031" max="12031" width="11.28125" style="45" customWidth="1"/>
    <col min="12032" max="12032" width="8.421875" style="45" customWidth="1"/>
    <col min="12033" max="12033" width="4.140625" style="45" customWidth="1"/>
    <col min="12034" max="12034" width="7.57421875" style="45" customWidth="1"/>
    <col min="12035" max="12035" width="3.8515625" style="45" customWidth="1"/>
    <col min="12036" max="12036" width="11.7109375" style="45" customWidth="1"/>
    <col min="12037" max="12037" width="11.421875" style="45" customWidth="1"/>
    <col min="12038" max="12038" width="11.28125" style="45" customWidth="1"/>
    <col min="12039" max="12039" width="10.8515625" style="45" customWidth="1"/>
    <col min="12040" max="12040" width="8.421875" style="45" customWidth="1"/>
    <col min="12041" max="12280" width="9.00390625" style="45" customWidth="1"/>
    <col min="12281" max="12281" width="3.421875" style="45" customWidth="1"/>
    <col min="12282" max="12282" width="9.00390625" style="45" customWidth="1"/>
    <col min="12283" max="12283" width="4.140625" style="45" customWidth="1"/>
    <col min="12284" max="12284" width="10.421875" style="45" customWidth="1"/>
    <col min="12285" max="12285" width="12.57421875" style="45" customWidth="1"/>
    <col min="12286" max="12286" width="12.28125" style="45" customWidth="1"/>
    <col min="12287" max="12287" width="11.28125" style="45" customWidth="1"/>
    <col min="12288" max="12288" width="8.421875" style="45" customWidth="1"/>
    <col min="12289" max="12289" width="4.140625" style="45" customWidth="1"/>
    <col min="12290" max="12290" width="7.57421875" style="45" customWidth="1"/>
    <col min="12291" max="12291" width="3.8515625" style="45" customWidth="1"/>
    <col min="12292" max="12292" width="11.7109375" style="45" customWidth="1"/>
    <col min="12293" max="12293" width="11.421875" style="45" customWidth="1"/>
    <col min="12294" max="12294" width="11.28125" style="45" customWidth="1"/>
    <col min="12295" max="12295" width="10.8515625" style="45" customWidth="1"/>
    <col min="12296" max="12296" width="8.421875" style="45" customWidth="1"/>
    <col min="12297" max="12536" width="9.00390625" style="45" customWidth="1"/>
    <col min="12537" max="12537" width="3.421875" style="45" customWidth="1"/>
    <col min="12538" max="12538" width="9.00390625" style="45" customWidth="1"/>
    <col min="12539" max="12539" width="4.140625" style="45" customWidth="1"/>
    <col min="12540" max="12540" width="10.421875" style="45" customWidth="1"/>
    <col min="12541" max="12541" width="12.57421875" style="45" customWidth="1"/>
    <col min="12542" max="12542" width="12.28125" style="45" customWidth="1"/>
    <col min="12543" max="12543" width="11.28125" style="45" customWidth="1"/>
    <col min="12544" max="12544" width="8.421875" style="45" customWidth="1"/>
    <col min="12545" max="12545" width="4.140625" style="45" customWidth="1"/>
    <col min="12546" max="12546" width="7.57421875" style="45" customWidth="1"/>
    <col min="12547" max="12547" width="3.8515625" style="45" customWidth="1"/>
    <col min="12548" max="12548" width="11.7109375" style="45" customWidth="1"/>
    <col min="12549" max="12549" width="11.421875" style="45" customWidth="1"/>
    <col min="12550" max="12550" width="11.28125" style="45" customWidth="1"/>
    <col min="12551" max="12551" width="10.8515625" style="45" customWidth="1"/>
    <col min="12552" max="12552" width="8.421875" style="45" customWidth="1"/>
    <col min="12553" max="12792" width="9.00390625" style="45" customWidth="1"/>
    <col min="12793" max="12793" width="3.421875" style="45" customWidth="1"/>
    <col min="12794" max="12794" width="9.00390625" style="45" customWidth="1"/>
    <col min="12795" max="12795" width="4.140625" style="45" customWidth="1"/>
    <col min="12796" max="12796" width="10.421875" style="45" customWidth="1"/>
    <col min="12797" max="12797" width="12.57421875" style="45" customWidth="1"/>
    <col min="12798" max="12798" width="12.28125" style="45" customWidth="1"/>
    <col min="12799" max="12799" width="11.28125" style="45" customWidth="1"/>
    <col min="12800" max="12800" width="8.421875" style="45" customWidth="1"/>
    <col min="12801" max="12801" width="4.140625" style="45" customWidth="1"/>
    <col min="12802" max="12802" width="7.57421875" style="45" customWidth="1"/>
    <col min="12803" max="12803" width="3.8515625" style="45" customWidth="1"/>
    <col min="12804" max="12804" width="11.7109375" style="45" customWidth="1"/>
    <col min="12805" max="12805" width="11.421875" style="45" customWidth="1"/>
    <col min="12806" max="12806" width="11.28125" style="45" customWidth="1"/>
    <col min="12807" max="12807" width="10.8515625" style="45" customWidth="1"/>
    <col min="12808" max="12808" width="8.421875" style="45" customWidth="1"/>
    <col min="12809" max="13048" width="9.00390625" style="45" customWidth="1"/>
    <col min="13049" max="13049" width="3.421875" style="45" customWidth="1"/>
    <col min="13050" max="13050" width="9.00390625" style="45" customWidth="1"/>
    <col min="13051" max="13051" width="4.140625" style="45" customWidth="1"/>
    <col min="13052" max="13052" width="10.421875" style="45" customWidth="1"/>
    <col min="13053" max="13053" width="12.57421875" style="45" customWidth="1"/>
    <col min="13054" max="13054" width="12.28125" style="45" customWidth="1"/>
    <col min="13055" max="13055" width="11.28125" style="45" customWidth="1"/>
    <col min="13056" max="13056" width="8.421875" style="45" customWidth="1"/>
    <col min="13057" max="13057" width="4.140625" style="45" customWidth="1"/>
    <col min="13058" max="13058" width="7.57421875" style="45" customWidth="1"/>
    <col min="13059" max="13059" width="3.8515625" style="45" customWidth="1"/>
    <col min="13060" max="13060" width="11.7109375" style="45" customWidth="1"/>
    <col min="13061" max="13061" width="11.421875" style="45" customWidth="1"/>
    <col min="13062" max="13062" width="11.28125" style="45" customWidth="1"/>
    <col min="13063" max="13063" width="10.8515625" style="45" customWidth="1"/>
    <col min="13064" max="13064" width="8.421875" style="45" customWidth="1"/>
    <col min="13065" max="13304" width="9.00390625" style="45" customWidth="1"/>
    <col min="13305" max="13305" width="3.421875" style="45" customWidth="1"/>
    <col min="13306" max="13306" width="9.00390625" style="45" customWidth="1"/>
    <col min="13307" max="13307" width="4.140625" style="45" customWidth="1"/>
    <col min="13308" max="13308" width="10.421875" style="45" customWidth="1"/>
    <col min="13309" max="13309" width="12.57421875" style="45" customWidth="1"/>
    <col min="13310" max="13310" width="12.28125" style="45" customWidth="1"/>
    <col min="13311" max="13311" width="11.28125" style="45" customWidth="1"/>
    <col min="13312" max="13312" width="8.421875" style="45" customWidth="1"/>
    <col min="13313" max="13313" width="4.140625" style="45" customWidth="1"/>
    <col min="13314" max="13314" width="7.57421875" style="45" customWidth="1"/>
    <col min="13315" max="13315" width="3.8515625" style="45" customWidth="1"/>
    <col min="13316" max="13316" width="11.7109375" style="45" customWidth="1"/>
    <col min="13317" max="13317" width="11.421875" style="45" customWidth="1"/>
    <col min="13318" max="13318" width="11.28125" style="45" customWidth="1"/>
    <col min="13319" max="13319" width="10.8515625" style="45" customWidth="1"/>
    <col min="13320" max="13320" width="8.421875" style="45" customWidth="1"/>
    <col min="13321" max="13560" width="9.00390625" style="45" customWidth="1"/>
    <col min="13561" max="13561" width="3.421875" style="45" customWidth="1"/>
    <col min="13562" max="13562" width="9.00390625" style="45" customWidth="1"/>
    <col min="13563" max="13563" width="4.140625" style="45" customWidth="1"/>
    <col min="13564" max="13564" width="10.421875" style="45" customWidth="1"/>
    <col min="13565" max="13565" width="12.57421875" style="45" customWidth="1"/>
    <col min="13566" max="13566" width="12.28125" style="45" customWidth="1"/>
    <col min="13567" max="13567" width="11.28125" style="45" customWidth="1"/>
    <col min="13568" max="13568" width="8.421875" style="45" customWidth="1"/>
    <col min="13569" max="13569" width="4.140625" style="45" customWidth="1"/>
    <col min="13570" max="13570" width="7.57421875" style="45" customWidth="1"/>
    <col min="13571" max="13571" width="3.8515625" style="45" customWidth="1"/>
    <col min="13572" max="13572" width="11.7109375" style="45" customWidth="1"/>
    <col min="13573" max="13573" width="11.421875" style="45" customWidth="1"/>
    <col min="13574" max="13574" width="11.28125" style="45" customWidth="1"/>
    <col min="13575" max="13575" width="10.8515625" style="45" customWidth="1"/>
    <col min="13576" max="13576" width="8.421875" style="45" customWidth="1"/>
    <col min="13577" max="13816" width="9.00390625" style="45" customWidth="1"/>
    <col min="13817" max="13817" width="3.421875" style="45" customWidth="1"/>
    <col min="13818" max="13818" width="9.00390625" style="45" customWidth="1"/>
    <col min="13819" max="13819" width="4.140625" style="45" customWidth="1"/>
    <col min="13820" max="13820" width="10.421875" style="45" customWidth="1"/>
    <col min="13821" max="13821" width="12.57421875" style="45" customWidth="1"/>
    <col min="13822" max="13822" width="12.28125" style="45" customWidth="1"/>
    <col min="13823" max="13823" width="11.28125" style="45" customWidth="1"/>
    <col min="13824" max="13824" width="8.421875" style="45" customWidth="1"/>
    <col min="13825" max="13825" width="4.140625" style="45" customWidth="1"/>
    <col min="13826" max="13826" width="7.57421875" style="45" customWidth="1"/>
    <col min="13827" max="13827" width="3.8515625" style="45" customWidth="1"/>
    <col min="13828" max="13828" width="11.7109375" style="45" customWidth="1"/>
    <col min="13829" max="13829" width="11.421875" style="45" customWidth="1"/>
    <col min="13830" max="13830" width="11.28125" style="45" customWidth="1"/>
    <col min="13831" max="13831" width="10.8515625" style="45" customWidth="1"/>
    <col min="13832" max="13832" width="8.421875" style="45" customWidth="1"/>
    <col min="13833" max="14072" width="9.00390625" style="45" customWidth="1"/>
    <col min="14073" max="14073" width="3.421875" style="45" customWidth="1"/>
    <col min="14074" max="14074" width="9.00390625" style="45" customWidth="1"/>
    <col min="14075" max="14075" width="4.140625" style="45" customWidth="1"/>
    <col min="14076" max="14076" width="10.421875" style="45" customWidth="1"/>
    <col min="14077" max="14077" width="12.57421875" style="45" customWidth="1"/>
    <col min="14078" max="14078" width="12.28125" style="45" customWidth="1"/>
    <col min="14079" max="14079" width="11.28125" style="45" customWidth="1"/>
    <col min="14080" max="14080" width="8.421875" style="45" customWidth="1"/>
    <col min="14081" max="14081" width="4.140625" style="45" customWidth="1"/>
    <col min="14082" max="14082" width="7.57421875" style="45" customWidth="1"/>
    <col min="14083" max="14083" width="3.8515625" style="45" customWidth="1"/>
    <col min="14084" max="14084" width="11.7109375" style="45" customWidth="1"/>
    <col min="14085" max="14085" width="11.421875" style="45" customWidth="1"/>
    <col min="14086" max="14086" width="11.28125" style="45" customWidth="1"/>
    <col min="14087" max="14087" width="10.8515625" style="45" customWidth="1"/>
    <col min="14088" max="14088" width="8.421875" style="45" customWidth="1"/>
    <col min="14089" max="14328" width="9.00390625" style="45" customWidth="1"/>
    <col min="14329" max="14329" width="3.421875" style="45" customWidth="1"/>
    <col min="14330" max="14330" width="9.00390625" style="45" customWidth="1"/>
    <col min="14331" max="14331" width="4.140625" style="45" customWidth="1"/>
    <col min="14332" max="14332" width="10.421875" style="45" customWidth="1"/>
    <col min="14333" max="14333" width="12.57421875" style="45" customWidth="1"/>
    <col min="14334" max="14334" width="12.28125" style="45" customWidth="1"/>
    <col min="14335" max="14335" width="11.28125" style="45" customWidth="1"/>
    <col min="14336" max="14336" width="8.421875" style="45" customWidth="1"/>
    <col min="14337" max="14337" width="4.140625" style="45" customWidth="1"/>
    <col min="14338" max="14338" width="7.57421875" style="45" customWidth="1"/>
    <col min="14339" max="14339" width="3.8515625" style="45" customWidth="1"/>
    <col min="14340" max="14340" width="11.7109375" style="45" customWidth="1"/>
    <col min="14341" max="14341" width="11.421875" style="45" customWidth="1"/>
    <col min="14342" max="14342" width="11.28125" style="45" customWidth="1"/>
    <col min="14343" max="14343" width="10.8515625" style="45" customWidth="1"/>
    <col min="14344" max="14344" width="8.421875" style="45" customWidth="1"/>
    <col min="14345" max="14584" width="9.00390625" style="45" customWidth="1"/>
    <col min="14585" max="14585" width="3.421875" style="45" customWidth="1"/>
    <col min="14586" max="14586" width="9.00390625" style="45" customWidth="1"/>
    <col min="14587" max="14587" width="4.140625" style="45" customWidth="1"/>
    <col min="14588" max="14588" width="10.421875" style="45" customWidth="1"/>
    <col min="14589" max="14589" width="12.57421875" style="45" customWidth="1"/>
    <col min="14590" max="14590" width="12.28125" style="45" customWidth="1"/>
    <col min="14591" max="14591" width="11.28125" style="45" customWidth="1"/>
    <col min="14592" max="14592" width="8.421875" style="45" customWidth="1"/>
    <col min="14593" max="14593" width="4.140625" style="45" customWidth="1"/>
    <col min="14594" max="14594" width="7.57421875" style="45" customWidth="1"/>
    <col min="14595" max="14595" width="3.8515625" style="45" customWidth="1"/>
    <col min="14596" max="14596" width="11.7109375" style="45" customWidth="1"/>
    <col min="14597" max="14597" width="11.421875" style="45" customWidth="1"/>
    <col min="14598" max="14598" width="11.28125" style="45" customWidth="1"/>
    <col min="14599" max="14599" width="10.8515625" style="45" customWidth="1"/>
    <col min="14600" max="14600" width="8.421875" style="45" customWidth="1"/>
    <col min="14601" max="14840" width="9.00390625" style="45" customWidth="1"/>
    <col min="14841" max="14841" width="3.421875" style="45" customWidth="1"/>
    <col min="14842" max="14842" width="9.00390625" style="45" customWidth="1"/>
    <col min="14843" max="14843" width="4.140625" style="45" customWidth="1"/>
    <col min="14844" max="14844" width="10.421875" style="45" customWidth="1"/>
    <col min="14845" max="14845" width="12.57421875" style="45" customWidth="1"/>
    <col min="14846" max="14846" width="12.28125" style="45" customWidth="1"/>
    <col min="14847" max="14847" width="11.28125" style="45" customWidth="1"/>
    <col min="14848" max="14848" width="8.421875" style="45" customWidth="1"/>
    <col min="14849" max="14849" width="4.140625" style="45" customWidth="1"/>
    <col min="14850" max="14850" width="7.57421875" style="45" customWidth="1"/>
    <col min="14851" max="14851" width="3.8515625" style="45" customWidth="1"/>
    <col min="14852" max="14852" width="11.7109375" style="45" customWidth="1"/>
    <col min="14853" max="14853" width="11.421875" style="45" customWidth="1"/>
    <col min="14854" max="14854" width="11.28125" style="45" customWidth="1"/>
    <col min="14855" max="14855" width="10.8515625" style="45" customWidth="1"/>
    <col min="14856" max="14856" width="8.421875" style="45" customWidth="1"/>
    <col min="14857" max="15096" width="9.00390625" style="45" customWidth="1"/>
    <col min="15097" max="15097" width="3.421875" style="45" customWidth="1"/>
    <col min="15098" max="15098" width="9.00390625" style="45" customWidth="1"/>
    <col min="15099" max="15099" width="4.140625" style="45" customWidth="1"/>
    <col min="15100" max="15100" width="10.421875" style="45" customWidth="1"/>
    <col min="15101" max="15101" width="12.57421875" style="45" customWidth="1"/>
    <col min="15102" max="15102" width="12.28125" style="45" customWidth="1"/>
    <col min="15103" max="15103" width="11.28125" style="45" customWidth="1"/>
    <col min="15104" max="15104" width="8.421875" style="45" customWidth="1"/>
    <col min="15105" max="15105" width="4.140625" style="45" customWidth="1"/>
    <col min="15106" max="15106" width="7.57421875" style="45" customWidth="1"/>
    <col min="15107" max="15107" width="3.8515625" style="45" customWidth="1"/>
    <col min="15108" max="15108" width="11.7109375" style="45" customWidth="1"/>
    <col min="15109" max="15109" width="11.421875" style="45" customWidth="1"/>
    <col min="15110" max="15110" width="11.28125" style="45" customWidth="1"/>
    <col min="15111" max="15111" width="10.8515625" style="45" customWidth="1"/>
    <col min="15112" max="15112" width="8.421875" style="45" customWidth="1"/>
    <col min="15113" max="15352" width="9.00390625" style="45" customWidth="1"/>
    <col min="15353" max="15353" width="3.421875" style="45" customWidth="1"/>
    <col min="15354" max="15354" width="9.00390625" style="45" customWidth="1"/>
    <col min="15355" max="15355" width="4.140625" style="45" customWidth="1"/>
    <col min="15356" max="15356" width="10.421875" style="45" customWidth="1"/>
    <col min="15357" max="15357" width="12.57421875" style="45" customWidth="1"/>
    <col min="15358" max="15358" width="12.28125" style="45" customWidth="1"/>
    <col min="15359" max="15359" width="11.28125" style="45" customWidth="1"/>
    <col min="15360" max="15360" width="8.421875" style="45" customWidth="1"/>
    <col min="15361" max="15361" width="4.140625" style="45" customWidth="1"/>
    <col min="15362" max="15362" width="7.57421875" style="45" customWidth="1"/>
    <col min="15363" max="15363" width="3.8515625" style="45" customWidth="1"/>
    <col min="15364" max="15364" width="11.7109375" style="45" customWidth="1"/>
    <col min="15365" max="15365" width="11.421875" style="45" customWidth="1"/>
    <col min="15366" max="15366" width="11.28125" style="45" customWidth="1"/>
    <col min="15367" max="15367" width="10.8515625" style="45" customWidth="1"/>
    <col min="15368" max="15368" width="8.421875" style="45" customWidth="1"/>
    <col min="15369" max="15608" width="9.00390625" style="45" customWidth="1"/>
    <col min="15609" max="15609" width="3.421875" style="45" customWidth="1"/>
    <col min="15610" max="15610" width="9.00390625" style="45" customWidth="1"/>
    <col min="15611" max="15611" width="4.140625" style="45" customWidth="1"/>
    <col min="15612" max="15612" width="10.421875" style="45" customWidth="1"/>
    <col min="15613" max="15613" width="12.57421875" style="45" customWidth="1"/>
    <col min="15614" max="15614" width="12.28125" style="45" customWidth="1"/>
    <col min="15615" max="15615" width="11.28125" style="45" customWidth="1"/>
    <col min="15616" max="15616" width="8.421875" style="45" customWidth="1"/>
    <col min="15617" max="15617" width="4.140625" style="45" customWidth="1"/>
    <col min="15618" max="15618" width="7.57421875" style="45" customWidth="1"/>
    <col min="15619" max="15619" width="3.8515625" style="45" customWidth="1"/>
    <col min="15620" max="15620" width="11.7109375" style="45" customWidth="1"/>
    <col min="15621" max="15621" width="11.421875" style="45" customWidth="1"/>
    <col min="15622" max="15622" width="11.28125" style="45" customWidth="1"/>
    <col min="15623" max="15623" width="10.8515625" style="45" customWidth="1"/>
    <col min="15624" max="15624" width="8.421875" style="45" customWidth="1"/>
    <col min="15625" max="15864" width="9.00390625" style="45" customWidth="1"/>
    <col min="15865" max="15865" width="3.421875" style="45" customWidth="1"/>
    <col min="15866" max="15866" width="9.00390625" style="45" customWidth="1"/>
    <col min="15867" max="15867" width="4.140625" style="45" customWidth="1"/>
    <col min="15868" max="15868" width="10.421875" style="45" customWidth="1"/>
    <col min="15869" max="15869" width="12.57421875" style="45" customWidth="1"/>
    <col min="15870" max="15870" width="12.28125" style="45" customWidth="1"/>
    <col min="15871" max="15871" width="11.28125" style="45" customWidth="1"/>
    <col min="15872" max="15872" width="8.421875" style="45" customWidth="1"/>
    <col min="15873" max="15873" width="4.140625" style="45" customWidth="1"/>
    <col min="15874" max="15874" width="7.57421875" style="45" customWidth="1"/>
    <col min="15875" max="15875" width="3.8515625" style="45" customWidth="1"/>
    <col min="15876" max="15876" width="11.7109375" style="45" customWidth="1"/>
    <col min="15877" max="15877" width="11.421875" style="45" customWidth="1"/>
    <col min="15878" max="15878" width="11.28125" style="45" customWidth="1"/>
    <col min="15879" max="15879" width="10.8515625" style="45" customWidth="1"/>
    <col min="15880" max="15880" width="8.421875" style="45" customWidth="1"/>
    <col min="15881" max="16120" width="9.00390625" style="45" customWidth="1"/>
    <col min="16121" max="16121" width="3.421875" style="45" customWidth="1"/>
    <col min="16122" max="16122" width="9.00390625" style="45" customWidth="1"/>
    <col min="16123" max="16123" width="4.140625" style="45" customWidth="1"/>
    <col min="16124" max="16124" width="10.421875" style="45" customWidth="1"/>
    <col min="16125" max="16125" width="12.57421875" style="45" customWidth="1"/>
    <col min="16126" max="16126" width="12.28125" style="45" customWidth="1"/>
    <col min="16127" max="16127" width="11.28125" style="45" customWidth="1"/>
    <col min="16128" max="16128" width="8.421875" style="45" customWidth="1"/>
    <col min="16129" max="16129" width="4.140625" style="45" customWidth="1"/>
    <col min="16130" max="16130" width="7.57421875" style="45" customWidth="1"/>
    <col min="16131" max="16131" width="3.8515625" style="45" customWidth="1"/>
    <col min="16132" max="16132" width="11.7109375" style="45" customWidth="1"/>
    <col min="16133" max="16133" width="11.421875" style="45" customWidth="1"/>
    <col min="16134" max="16134" width="11.28125" style="45" customWidth="1"/>
    <col min="16135" max="16135" width="10.8515625" style="45" customWidth="1"/>
    <col min="16136" max="16136" width="8.421875" style="45" customWidth="1"/>
    <col min="16137" max="16384" width="9.00390625" style="45" customWidth="1"/>
  </cols>
  <sheetData>
    <row r="1" spans="1:13" ht="33" customHeight="1">
      <c r="A1" s="109" t="s">
        <v>159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2:13" ht="16.5" customHeight="1">
      <c r="B2" s="46"/>
      <c r="C2" s="46"/>
      <c r="D2" s="47"/>
      <c r="E2" s="47"/>
      <c r="F2" s="47"/>
      <c r="G2" s="48"/>
      <c r="H2" s="47"/>
      <c r="I2" s="49"/>
      <c r="J2" s="50"/>
      <c r="K2" s="51"/>
      <c r="L2" s="51"/>
      <c r="M2" s="52"/>
    </row>
    <row r="3" spans="2:13" ht="26.25" thickBot="1">
      <c r="B3" s="53"/>
      <c r="C3" s="53"/>
      <c r="D3" s="54"/>
      <c r="E3" s="54"/>
      <c r="F3" s="54"/>
      <c r="G3" s="55"/>
      <c r="H3" s="54"/>
      <c r="I3" s="50"/>
      <c r="J3" s="50"/>
      <c r="K3" s="56"/>
      <c r="L3" s="56"/>
      <c r="M3" s="57" t="s">
        <v>98</v>
      </c>
    </row>
    <row r="4" spans="1:13" s="58" customFormat="1" ht="27" customHeight="1" thickBot="1">
      <c r="A4" s="110" t="s">
        <v>99</v>
      </c>
      <c r="B4" s="112" t="s">
        <v>100</v>
      </c>
      <c r="C4" s="113"/>
      <c r="D4" s="113"/>
      <c r="E4" s="113"/>
      <c r="F4" s="113"/>
      <c r="G4" s="114"/>
      <c r="H4" s="115" t="s">
        <v>101</v>
      </c>
      <c r="I4" s="115"/>
      <c r="J4" s="115"/>
      <c r="K4" s="115"/>
      <c r="L4" s="115"/>
      <c r="M4" s="116"/>
    </row>
    <row r="5" spans="1:13" s="66" customFormat="1" ht="27" customHeight="1" thickBot="1">
      <c r="A5" s="111"/>
      <c r="B5" s="59" t="s">
        <v>102</v>
      </c>
      <c r="C5" s="60" t="s">
        <v>103</v>
      </c>
      <c r="D5" s="60" t="s">
        <v>104</v>
      </c>
      <c r="E5" s="61" t="s">
        <v>105</v>
      </c>
      <c r="F5" s="62" t="s">
        <v>158</v>
      </c>
      <c r="G5" s="63" t="s">
        <v>106</v>
      </c>
      <c r="H5" s="64" t="s">
        <v>102</v>
      </c>
      <c r="I5" s="60" t="s">
        <v>103</v>
      </c>
      <c r="J5" s="60" t="s">
        <v>104</v>
      </c>
      <c r="K5" s="61" t="str">
        <f>E5</f>
        <v>당초예산액</v>
      </c>
      <c r="L5" s="65" t="str">
        <f>F5</f>
        <v>결산</v>
      </c>
      <c r="M5" s="63" t="str">
        <f>G5</f>
        <v>증감액</v>
      </c>
    </row>
    <row r="6" spans="1:13" s="77" customFormat="1" ht="19.5" customHeight="1">
      <c r="A6" s="67">
        <v>1</v>
      </c>
      <c r="B6" s="68" t="s">
        <v>107</v>
      </c>
      <c r="C6" s="68" t="s">
        <v>108</v>
      </c>
      <c r="D6" s="68" t="s">
        <v>108</v>
      </c>
      <c r="E6" s="69">
        <v>3400000000</v>
      </c>
      <c r="F6" s="70">
        <v>3367906463</v>
      </c>
      <c r="G6" s="71">
        <f aca="true" t="shared" si="0" ref="G6:G19">F6-E6</f>
        <v>-32093537</v>
      </c>
      <c r="H6" s="72" t="s">
        <v>109</v>
      </c>
      <c r="I6" s="73" t="s">
        <v>110</v>
      </c>
      <c r="J6" s="74" t="s">
        <v>111</v>
      </c>
      <c r="K6" s="75">
        <v>1450000000</v>
      </c>
      <c r="L6" s="76">
        <v>1440999612</v>
      </c>
      <c r="M6" s="71">
        <f aca="true" t="shared" si="1" ref="M6:M31">L6-K6</f>
        <v>-9000388</v>
      </c>
    </row>
    <row r="7" spans="1:13" s="77" customFormat="1" ht="19.5" customHeight="1">
      <c r="A7" s="78">
        <v>2</v>
      </c>
      <c r="B7" s="79" t="s">
        <v>107</v>
      </c>
      <c r="C7" s="79" t="s">
        <v>112</v>
      </c>
      <c r="D7" s="79" t="s">
        <v>112</v>
      </c>
      <c r="E7" s="80">
        <v>2500000000</v>
      </c>
      <c r="F7" s="81">
        <v>2259589297</v>
      </c>
      <c r="G7" s="71">
        <f t="shared" si="0"/>
        <v>-240410703</v>
      </c>
      <c r="H7" s="72" t="s">
        <v>109</v>
      </c>
      <c r="I7" s="73" t="s">
        <v>110</v>
      </c>
      <c r="J7" s="82" t="s">
        <v>0</v>
      </c>
      <c r="K7" s="83">
        <v>32379740</v>
      </c>
      <c r="L7" s="84">
        <v>32379740</v>
      </c>
      <c r="M7" s="71">
        <f t="shared" si="1"/>
        <v>0</v>
      </c>
    </row>
    <row r="8" spans="1:13" s="77" customFormat="1" ht="19.5" customHeight="1">
      <c r="A8" s="78">
        <v>3</v>
      </c>
      <c r="B8" s="79" t="s">
        <v>113</v>
      </c>
      <c r="C8" s="79" t="s">
        <v>114</v>
      </c>
      <c r="D8" s="79" t="s">
        <v>114</v>
      </c>
      <c r="E8" s="80">
        <v>20000000</v>
      </c>
      <c r="F8" s="81">
        <v>11404866</v>
      </c>
      <c r="G8" s="71">
        <f t="shared" si="0"/>
        <v>-8595134</v>
      </c>
      <c r="H8" s="72" t="s">
        <v>109</v>
      </c>
      <c r="I8" s="73" t="s">
        <v>110</v>
      </c>
      <c r="J8" s="82" t="s">
        <v>115</v>
      </c>
      <c r="K8" s="83">
        <v>141540660</v>
      </c>
      <c r="L8" s="84">
        <v>117591961</v>
      </c>
      <c r="M8" s="85">
        <f t="shared" si="1"/>
        <v>-23948699</v>
      </c>
    </row>
    <row r="9" spans="1:13" s="77" customFormat="1" ht="31.5" customHeight="1">
      <c r="A9" s="78">
        <v>4</v>
      </c>
      <c r="B9" s="79" t="s">
        <v>113</v>
      </c>
      <c r="C9" s="79" t="s">
        <v>116</v>
      </c>
      <c r="D9" s="79" t="s">
        <v>117</v>
      </c>
      <c r="E9" s="80">
        <v>170000000</v>
      </c>
      <c r="F9" s="81">
        <v>169197110</v>
      </c>
      <c r="G9" s="71">
        <f t="shared" si="0"/>
        <v>-802890</v>
      </c>
      <c r="H9" s="72" t="s">
        <v>109</v>
      </c>
      <c r="I9" s="73" t="s">
        <v>110</v>
      </c>
      <c r="J9" s="82" t="s">
        <v>118</v>
      </c>
      <c r="K9" s="83">
        <v>143000000</v>
      </c>
      <c r="L9" s="84">
        <v>142376060</v>
      </c>
      <c r="M9" s="71">
        <f t="shared" si="1"/>
        <v>-623940</v>
      </c>
    </row>
    <row r="10" spans="1:13" s="77" customFormat="1" ht="19.5" customHeight="1">
      <c r="A10" s="78">
        <v>5</v>
      </c>
      <c r="B10" s="79" t="s">
        <v>119</v>
      </c>
      <c r="C10" s="79" t="s">
        <v>120</v>
      </c>
      <c r="D10" s="86" t="s">
        <v>110</v>
      </c>
      <c r="E10" s="80">
        <v>223722000</v>
      </c>
      <c r="F10" s="81">
        <v>223722000</v>
      </c>
      <c r="G10" s="71">
        <f t="shared" si="0"/>
        <v>0</v>
      </c>
      <c r="H10" s="72" t="s">
        <v>109</v>
      </c>
      <c r="I10" s="73" t="s">
        <v>110</v>
      </c>
      <c r="J10" s="82" t="s">
        <v>121</v>
      </c>
      <c r="K10" s="83">
        <v>60700000</v>
      </c>
      <c r="L10" s="84">
        <v>25341620</v>
      </c>
      <c r="M10" s="71">
        <f t="shared" si="1"/>
        <v>-35358380</v>
      </c>
    </row>
    <row r="11" spans="1:13" s="77" customFormat="1" ht="19.5" customHeight="1">
      <c r="A11" s="78">
        <v>6</v>
      </c>
      <c r="B11" s="79" t="s">
        <v>119</v>
      </c>
      <c r="C11" s="79" t="s">
        <v>120</v>
      </c>
      <c r="D11" s="86" t="s">
        <v>122</v>
      </c>
      <c r="E11" s="80">
        <v>28556000</v>
      </c>
      <c r="F11" s="81">
        <v>28556000</v>
      </c>
      <c r="G11" s="71">
        <f t="shared" si="0"/>
        <v>0</v>
      </c>
      <c r="H11" s="72" t="s">
        <v>109</v>
      </c>
      <c r="I11" s="73" t="s">
        <v>123</v>
      </c>
      <c r="J11" s="82" t="s">
        <v>1</v>
      </c>
      <c r="K11" s="83">
        <v>10000000</v>
      </c>
      <c r="L11" s="84">
        <v>8637220</v>
      </c>
      <c r="M11" s="71">
        <f t="shared" si="1"/>
        <v>-1362780</v>
      </c>
    </row>
    <row r="12" spans="1:13" s="77" customFormat="1" ht="19.5" customHeight="1">
      <c r="A12" s="78">
        <v>7</v>
      </c>
      <c r="B12" s="79" t="s">
        <v>119</v>
      </c>
      <c r="C12" s="79" t="s">
        <v>124</v>
      </c>
      <c r="D12" s="86" t="s">
        <v>125</v>
      </c>
      <c r="E12" s="80">
        <v>20000000</v>
      </c>
      <c r="F12" s="81">
        <v>20000000</v>
      </c>
      <c r="G12" s="71">
        <f t="shared" si="0"/>
        <v>0</v>
      </c>
      <c r="H12" s="72" t="s">
        <v>109</v>
      </c>
      <c r="I12" s="73" t="s">
        <v>123</v>
      </c>
      <c r="J12" s="82" t="s">
        <v>2</v>
      </c>
      <c r="K12" s="83">
        <v>1300000</v>
      </c>
      <c r="L12" s="84">
        <v>584200</v>
      </c>
      <c r="M12" s="71">
        <f t="shared" si="1"/>
        <v>-715800</v>
      </c>
    </row>
    <row r="13" spans="1:13" s="77" customFormat="1" ht="19.5" customHeight="1">
      <c r="A13" s="78">
        <v>8</v>
      </c>
      <c r="B13" s="79" t="s">
        <v>126</v>
      </c>
      <c r="C13" s="79" t="s">
        <v>126</v>
      </c>
      <c r="D13" s="79" t="s">
        <v>127</v>
      </c>
      <c r="E13" s="80">
        <v>130000</v>
      </c>
      <c r="F13" s="81">
        <v>130000</v>
      </c>
      <c r="G13" s="71">
        <f t="shared" si="0"/>
        <v>0</v>
      </c>
      <c r="H13" s="72" t="s">
        <v>109</v>
      </c>
      <c r="I13" s="73" t="s">
        <v>122</v>
      </c>
      <c r="J13" s="82" t="s">
        <v>3</v>
      </c>
      <c r="K13" s="83">
        <v>12000000</v>
      </c>
      <c r="L13" s="84">
        <v>8461718</v>
      </c>
      <c r="M13" s="71">
        <f t="shared" si="1"/>
        <v>-3538282</v>
      </c>
    </row>
    <row r="14" spans="1:13" s="77" customFormat="1" ht="19.5" customHeight="1">
      <c r="A14" s="78">
        <v>9</v>
      </c>
      <c r="B14" s="79" t="s">
        <v>128</v>
      </c>
      <c r="C14" s="79" t="s">
        <v>129</v>
      </c>
      <c r="D14" s="79" t="s">
        <v>129</v>
      </c>
      <c r="E14" s="80">
        <v>10000000</v>
      </c>
      <c r="F14" s="81">
        <v>4441200</v>
      </c>
      <c r="G14" s="71">
        <f t="shared" si="0"/>
        <v>-5558800</v>
      </c>
      <c r="H14" s="72" t="s">
        <v>109</v>
      </c>
      <c r="I14" s="73" t="s">
        <v>122</v>
      </c>
      <c r="J14" s="82" t="s">
        <v>130</v>
      </c>
      <c r="K14" s="83">
        <v>65000000</v>
      </c>
      <c r="L14" s="84">
        <v>45546098</v>
      </c>
      <c r="M14" s="71">
        <f t="shared" si="1"/>
        <v>-19453902</v>
      </c>
    </row>
    <row r="15" spans="1:13" s="77" customFormat="1" ht="19.5" customHeight="1">
      <c r="A15" s="78">
        <v>10</v>
      </c>
      <c r="B15" s="79" t="s">
        <v>128</v>
      </c>
      <c r="C15" s="79" t="s">
        <v>131</v>
      </c>
      <c r="D15" s="79" t="s">
        <v>131</v>
      </c>
      <c r="E15" s="80">
        <v>14170000</v>
      </c>
      <c r="F15" s="81">
        <v>9319043</v>
      </c>
      <c r="G15" s="71">
        <f t="shared" si="0"/>
        <v>-4850957</v>
      </c>
      <c r="H15" s="72" t="s">
        <v>109</v>
      </c>
      <c r="I15" s="73" t="s">
        <v>122</v>
      </c>
      <c r="J15" s="82" t="s">
        <v>4</v>
      </c>
      <c r="K15" s="83">
        <v>36000000</v>
      </c>
      <c r="L15" s="84">
        <v>34301863</v>
      </c>
      <c r="M15" s="71">
        <f t="shared" si="1"/>
        <v>-1698137</v>
      </c>
    </row>
    <row r="16" spans="1:13" s="77" customFormat="1" ht="19.5" customHeight="1">
      <c r="A16" s="78">
        <v>11</v>
      </c>
      <c r="B16" s="79" t="s">
        <v>128</v>
      </c>
      <c r="C16" s="79" t="s">
        <v>132</v>
      </c>
      <c r="D16" s="79" t="s">
        <v>132</v>
      </c>
      <c r="E16" s="80">
        <v>88450000</v>
      </c>
      <c r="F16" s="81">
        <v>22059184</v>
      </c>
      <c r="G16" s="71">
        <f t="shared" si="0"/>
        <v>-66390816</v>
      </c>
      <c r="H16" s="72" t="s">
        <v>109</v>
      </c>
      <c r="I16" s="73" t="s">
        <v>122</v>
      </c>
      <c r="J16" s="82" t="s">
        <v>5</v>
      </c>
      <c r="K16" s="83">
        <v>18000000</v>
      </c>
      <c r="L16" s="84">
        <v>9804310</v>
      </c>
      <c r="M16" s="71">
        <f t="shared" si="1"/>
        <v>-8195690</v>
      </c>
    </row>
    <row r="17" spans="1:13" s="77" customFormat="1" ht="19.5" customHeight="1">
      <c r="A17" s="78">
        <v>12</v>
      </c>
      <c r="B17" s="79" t="s">
        <v>133</v>
      </c>
      <c r="C17" s="79" t="s">
        <v>133</v>
      </c>
      <c r="D17" s="79" t="s">
        <v>134</v>
      </c>
      <c r="E17" s="80">
        <v>0</v>
      </c>
      <c r="F17" s="81">
        <v>0</v>
      </c>
      <c r="G17" s="71">
        <f t="shared" si="0"/>
        <v>0</v>
      </c>
      <c r="H17" s="72" t="s">
        <v>109</v>
      </c>
      <c r="I17" s="73" t="s">
        <v>122</v>
      </c>
      <c r="J17" s="82" t="s">
        <v>6</v>
      </c>
      <c r="K17" s="83">
        <v>62000000</v>
      </c>
      <c r="L17" s="84">
        <v>34849083</v>
      </c>
      <c r="M17" s="71">
        <f t="shared" si="1"/>
        <v>-27150917</v>
      </c>
    </row>
    <row r="18" spans="1:13" s="77" customFormat="1" ht="19.5" customHeight="1">
      <c r="A18" s="78">
        <v>13</v>
      </c>
      <c r="B18" s="79" t="s">
        <v>135</v>
      </c>
      <c r="C18" s="79" t="s">
        <v>135</v>
      </c>
      <c r="D18" s="79" t="s">
        <v>136</v>
      </c>
      <c r="E18" s="80">
        <v>1618790500</v>
      </c>
      <c r="F18" s="81">
        <v>1618790500</v>
      </c>
      <c r="G18" s="71">
        <f t="shared" si="0"/>
        <v>0</v>
      </c>
      <c r="H18" s="72" t="s">
        <v>109</v>
      </c>
      <c r="I18" s="73" t="s">
        <v>122</v>
      </c>
      <c r="J18" s="82" t="s">
        <v>137</v>
      </c>
      <c r="K18" s="83">
        <v>300000000</v>
      </c>
      <c r="L18" s="84">
        <v>282144700</v>
      </c>
      <c r="M18" s="71">
        <f t="shared" si="1"/>
        <v>-17855300</v>
      </c>
    </row>
    <row r="19" spans="1:13" s="77" customFormat="1" ht="16.9" customHeight="1">
      <c r="A19" s="78">
        <v>14</v>
      </c>
      <c r="B19" s="79" t="s">
        <v>160</v>
      </c>
      <c r="C19" s="79" t="s">
        <v>160</v>
      </c>
      <c r="D19" s="79" t="s">
        <v>138</v>
      </c>
      <c r="E19" s="80">
        <v>100000</v>
      </c>
      <c r="F19" s="81">
        <v>0</v>
      </c>
      <c r="G19" s="71">
        <f t="shared" si="0"/>
        <v>-100000</v>
      </c>
      <c r="H19" s="72" t="s">
        <v>109</v>
      </c>
      <c r="I19" s="73" t="s">
        <v>122</v>
      </c>
      <c r="J19" s="74" t="s">
        <v>7</v>
      </c>
      <c r="K19" s="83">
        <v>12800000</v>
      </c>
      <c r="L19" s="84">
        <v>10920800</v>
      </c>
      <c r="M19" s="71">
        <f t="shared" si="1"/>
        <v>-1879200</v>
      </c>
    </row>
    <row r="20" spans="1:13" s="77" customFormat="1" ht="19.5" customHeight="1">
      <c r="A20" s="78">
        <v>16</v>
      </c>
      <c r="B20" s="79"/>
      <c r="C20" s="79"/>
      <c r="D20" s="79"/>
      <c r="E20" s="87"/>
      <c r="F20" s="81"/>
      <c r="G20" s="71"/>
      <c r="H20" s="72" t="s">
        <v>139</v>
      </c>
      <c r="I20" s="73" t="s">
        <v>140</v>
      </c>
      <c r="J20" s="82" t="s">
        <v>141</v>
      </c>
      <c r="K20" s="83">
        <v>297400000</v>
      </c>
      <c r="L20" s="84">
        <v>286292000</v>
      </c>
      <c r="M20" s="71">
        <f t="shared" si="1"/>
        <v>-11108000</v>
      </c>
    </row>
    <row r="21" spans="1:13" s="77" customFormat="1" ht="19.5" customHeight="1">
      <c r="A21" s="78">
        <v>18</v>
      </c>
      <c r="B21" s="79"/>
      <c r="C21" s="79"/>
      <c r="D21" s="79"/>
      <c r="E21" s="87"/>
      <c r="F21" s="81"/>
      <c r="G21" s="71"/>
      <c r="H21" s="72" t="s">
        <v>139</v>
      </c>
      <c r="I21" s="73" t="s">
        <v>140</v>
      </c>
      <c r="J21" s="82" t="s">
        <v>142</v>
      </c>
      <c r="K21" s="83">
        <v>36000000</v>
      </c>
      <c r="L21" s="84">
        <v>3195799</v>
      </c>
      <c r="M21" s="71">
        <f t="shared" si="1"/>
        <v>-32804201</v>
      </c>
    </row>
    <row r="22" spans="1:13" s="77" customFormat="1" ht="19.5" customHeight="1">
      <c r="A22" s="78">
        <v>20</v>
      </c>
      <c r="B22" s="79"/>
      <c r="C22" s="79"/>
      <c r="D22" s="79"/>
      <c r="E22" s="87"/>
      <c r="F22" s="81"/>
      <c r="G22" s="71"/>
      <c r="H22" s="72" t="s">
        <v>143</v>
      </c>
      <c r="I22" s="73" t="s">
        <v>122</v>
      </c>
      <c r="J22" s="82" t="s">
        <v>144</v>
      </c>
      <c r="K22" s="83">
        <v>2000000</v>
      </c>
      <c r="L22" s="84">
        <v>0</v>
      </c>
      <c r="M22" s="71">
        <f t="shared" si="1"/>
        <v>-2000000</v>
      </c>
    </row>
    <row r="23" spans="1:13" s="77" customFormat="1" ht="19.5" customHeight="1">
      <c r="A23" s="78">
        <v>21</v>
      </c>
      <c r="B23" s="79"/>
      <c r="C23" s="79"/>
      <c r="D23" s="79"/>
      <c r="E23" s="87"/>
      <c r="F23" s="81"/>
      <c r="G23" s="71"/>
      <c r="H23" s="72" t="s">
        <v>143</v>
      </c>
      <c r="I23" s="73" t="s">
        <v>122</v>
      </c>
      <c r="J23" s="82" t="s">
        <v>8</v>
      </c>
      <c r="K23" s="83">
        <v>1000000</v>
      </c>
      <c r="L23" s="84">
        <v>319800</v>
      </c>
      <c r="M23" s="71">
        <f t="shared" si="1"/>
        <v>-680200</v>
      </c>
    </row>
    <row r="24" spans="1:13" s="77" customFormat="1" ht="19.5" customHeight="1">
      <c r="A24" s="78">
        <v>23</v>
      </c>
      <c r="B24" s="79"/>
      <c r="C24" s="79"/>
      <c r="D24" s="79"/>
      <c r="E24" s="87"/>
      <c r="F24" s="81"/>
      <c r="G24" s="71"/>
      <c r="H24" s="72" t="s">
        <v>143</v>
      </c>
      <c r="I24" s="73" t="s">
        <v>122</v>
      </c>
      <c r="J24" s="82" t="s">
        <v>9</v>
      </c>
      <c r="K24" s="83">
        <v>2400000</v>
      </c>
      <c r="L24" s="84">
        <v>2261000</v>
      </c>
      <c r="M24" s="71">
        <f t="shared" si="1"/>
        <v>-139000</v>
      </c>
    </row>
    <row r="25" spans="1:13" s="77" customFormat="1" ht="19.5" customHeight="1">
      <c r="A25" s="78">
        <v>24</v>
      </c>
      <c r="B25" s="79"/>
      <c r="C25" s="79"/>
      <c r="D25" s="79"/>
      <c r="E25" s="87"/>
      <c r="F25" s="81"/>
      <c r="G25" s="71"/>
      <c r="H25" s="72" t="s">
        <v>143</v>
      </c>
      <c r="I25" s="86" t="s">
        <v>143</v>
      </c>
      <c r="J25" s="82" t="s">
        <v>145</v>
      </c>
      <c r="K25" s="83">
        <v>18000000</v>
      </c>
      <c r="L25" s="84">
        <v>12743900</v>
      </c>
      <c r="M25" s="71">
        <f t="shared" si="1"/>
        <v>-5256100</v>
      </c>
    </row>
    <row r="26" spans="1:13" s="77" customFormat="1" ht="19.5" customHeight="1">
      <c r="A26" s="78">
        <v>25</v>
      </c>
      <c r="B26" s="79"/>
      <c r="C26" s="79"/>
      <c r="D26" s="79"/>
      <c r="E26" s="87"/>
      <c r="F26" s="81"/>
      <c r="G26" s="71"/>
      <c r="H26" s="72" t="s">
        <v>143</v>
      </c>
      <c r="I26" s="82" t="s">
        <v>146</v>
      </c>
      <c r="J26" s="82" t="s">
        <v>147</v>
      </c>
      <c r="K26" s="83">
        <v>2050000000</v>
      </c>
      <c r="L26" s="84">
        <v>1738343914</v>
      </c>
      <c r="M26" s="71">
        <f t="shared" si="1"/>
        <v>-311656086</v>
      </c>
    </row>
    <row r="27" spans="1:13" s="77" customFormat="1" ht="19.5" customHeight="1">
      <c r="A27" s="78">
        <v>26</v>
      </c>
      <c r="B27" s="79"/>
      <c r="C27" s="79"/>
      <c r="D27" s="79"/>
      <c r="E27" s="87"/>
      <c r="F27" s="81"/>
      <c r="G27" s="71"/>
      <c r="H27" s="72" t="s">
        <v>143</v>
      </c>
      <c r="I27" s="82" t="s">
        <v>148</v>
      </c>
      <c r="J27" s="82" t="s">
        <v>149</v>
      </c>
      <c r="K27" s="83">
        <v>2118790500</v>
      </c>
      <c r="L27" s="84">
        <v>1827852336</v>
      </c>
      <c r="M27" s="71">
        <f t="shared" si="1"/>
        <v>-290938164</v>
      </c>
    </row>
    <row r="28" spans="1:13" s="77" customFormat="1" ht="19.5" customHeight="1">
      <c r="A28" s="78">
        <v>27</v>
      </c>
      <c r="B28" s="79"/>
      <c r="C28" s="79"/>
      <c r="D28" s="86"/>
      <c r="E28" s="87"/>
      <c r="F28" s="81"/>
      <c r="G28" s="71"/>
      <c r="H28" s="72" t="s">
        <v>143</v>
      </c>
      <c r="I28" s="82" t="s">
        <v>150</v>
      </c>
      <c r="J28" s="82" t="s">
        <v>151</v>
      </c>
      <c r="K28" s="83">
        <v>3000000</v>
      </c>
      <c r="L28" s="84">
        <v>0</v>
      </c>
      <c r="M28" s="71">
        <f t="shared" si="1"/>
        <v>-3000000</v>
      </c>
    </row>
    <row r="29" spans="1:13" s="77" customFormat="1" ht="19.5" customHeight="1">
      <c r="A29" s="78">
        <v>28</v>
      </c>
      <c r="B29" s="79"/>
      <c r="C29" s="79"/>
      <c r="D29" s="79"/>
      <c r="E29" s="87"/>
      <c r="F29" s="81"/>
      <c r="G29" s="71"/>
      <c r="H29" s="88" t="s">
        <v>152</v>
      </c>
      <c r="I29" s="89" t="s">
        <v>152</v>
      </c>
      <c r="J29" s="90" t="s">
        <v>152</v>
      </c>
      <c r="K29" s="91">
        <v>15000000</v>
      </c>
      <c r="L29" s="92">
        <v>5852735</v>
      </c>
      <c r="M29" s="71">
        <f t="shared" si="1"/>
        <v>-9147265</v>
      </c>
    </row>
    <row r="30" spans="1:13" s="77" customFormat="1" ht="19.5" customHeight="1">
      <c r="A30" s="78">
        <v>29</v>
      </c>
      <c r="B30" s="79"/>
      <c r="C30" s="79"/>
      <c r="D30" s="79"/>
      <c r="E30" s="87"/>
      <c r="F30" s="81"/>
      <c r="G30" s="71"/>
      <c r="H30" s="79" t="s">
        <v>153</v>
      </c>
      <c r="I30" s="86" t="s">
        <v>153</v>
      </c>
      <c r="J30" s="82" t="s">
        <v>154</v>
      </c>
      <c r="K30" s="80">
        <v>3160480</v>
      </c>
      <c r="L30" s="81">
        <v>3159956</v>
      </c>
      <c r="M30" s="93">
        <f t="shared" si="1"/>
        <v>-524</v>
      </c>
    </row>
    <row r="31" spans="1:13" s="77" customFormat="1" ht="19.5" customHeight="1" thickBot="1">
      <c r="A31" s="78">
        <v>30</v>
      </c>
      <c r="B31" s="79"/>
      <c r="C31" s="79"/>
      <c r="D31" s="79"/>
      <c r="E31" s="87"/>
      <c r="F31" s="81"/>
      <c r="G31" s="71"/>
      <c r="H31" s="94" t="s">
        <v>153</v>
      </c>
      <c r="I31" s="94" t="s">
        <v>153</v>
      </c>
      <c r="J31" s="95" t="s">
        <v>155</v>
      </c>
      <c r="K31" s="83">
        <v>1202447120</v>
      </c>
      <c r="L31" s="84">
        <v>1661155238</v>
      </c>
      <c r="M31" s="93">
        <f t="shared" si="1"/>
        <v>458708118</v>
      </c>
    </row>
    <row r="32" spans="1:13" s="99" customFormat="1" ht="30.75" customHeight="1" thickBot="1">
      <c r="A32" s="117" t="s">
        <v>156</v>
      </c>
      <c r="B32" s="118"/>
      <c r="C32" s="118"/>
      <c r="D32" s="119"/>
      <c r="E32" s="96">
        <f>SUM(E6:E31)</f>
        <v>8093918500</v>
      </c>
      <c r="F32" s="97">
        <f>SUM(F6:F31)</f>
        <v>7735115663</v>
      </c>
      <c r="G32" s="98">
        <f>SUM(G6:G31)</f>
        <v>-358802837</v>
      </c>
      <c r="H32" s="118" t="s">
        <v>157</v>
      </c>
      <c r="I32" s="118"/>
      <c r="J32" s="118"/>
      <c r="K32" s="96">
        <f>SUM(K6:K31)</f>
        <v>8093918500</v>
      </c>
      <c r="L32" s="97">
        <f>SUM(L6:L31)</f>
        <v>7735115663</v>
      </c>
      <c r="M32" s="98">
        <f>SUM(M6:M31)</f>
        <v>-358802837</v>
      </c>
    </row>
    <row r="33" spans="2:13" ht="15">
      <c r="B33" s="100"/>
      <c r="C33" s="100"/>
      <c r="D33" s="100"/>
      <c r="E33" s="101"/>
      <c r="F33" s="101"/>
      <c r="G33" s="102"/>
      <c r="H33" s="100"/>
      <c r="I33" s="103"/>
      <c r="J33" s="103"/>
      <c r="K33" s="104"/>
      <c r="L33" s="104"/>
      <c r="M33" s="102"/>
    </row>
    <row r="34" spans="2:13" ht="15">
      <c r="B34" s="100"/>
      <c r="C34" s="100"/>
      <c r="D34" s="100"/>
      <c r="E34" s="101"/>
      <c r="F34" s="101"/>
      <c r="G34" s="102"/>
      <c r="H34" s="100"/>
      <c r="I34" s="103"/>
      <c r="J34" s="103"/>
      <c r="K34" s="104"/>
      <c r="L34" s="105"/>
      <c r="M34" s="102"/>
    </row>
    <row r="35" spans="2:13" ht="15">
      <c r="B35" s="100"/>
      <c r="C35" s="100"/>
      <c r="D35" s="100"/>
      <c r="E35" s="100"/>
      <c r="F35" s="100"/>
      <c r="G35" s="102"/>
      <c r="H35" s="100"/>
      <c r="I35" s="103"/>
      <c r="J35" s="103"/>
      <c r="K35" s="104"/>
      <c r="L35" s="104"/>
      <c r="M35" s="102"/>
    </row>
    <row r="36" spans="2:13" ht="15">
      <c r="B36" s="100"/>
      <c r="C36" s="100"/>
      <c r="D36" s="100"/>
      <c r="E36" s="100"/>
      <c r="F36" s="100"/>
      <c r="G36" s="102"/>
      <c r="H36" s="100"/>
      <c r="I36" s="103"/>
      <c r="J36" s="103"/>
      <c r="K36" s="104"/>
      <c r="L36" s="104"/>
      <c r="M36" s="102"/>
    </row>
    <row r="37" spans="2:13" ht="15">
      <c r="B37" s="100"/>
      <c r="C37" s="100"/>
      <c r="D37" s="100"/>
      <c r="E37" s="100"/>
      <c r="F37" s="100"/>
      <c r="G37" s="102"/>
      <c r="H37" s="100"/>
      <c r="I37" s="103"/>
      <c r="J37" s="103"/>
      <c r="K37" s="104"/>
      <c r="L37" s="104"/>
      <c r="M37" s="102"/>
    </row>
    <row r="38" spans="2:13" ht="15">
      <c r="B38" s="100"/>
      <c r="C38" s="100"/>
      <c r="D38" s="100"/>
      <c r="E38" s="100"/>
      <c r="F38" s="100"/>
      <c r="G38" s="102"/>
      <c r="H38" s="100"/>
      <c r="I38" s="103"/>
      <c r="J38" s="103"/>
      <c r="K38" s="104"/>
      <c r="L38" s="104"/>
      <c r="M38" s="102"/>
    </row>
    <row r="39" spans="2:13" ht="15">
      <c r="B39" s="100"/>
      <c r="C39" s="100"/>
      <c r="D39" s="100"/>
      <c r="E39" s="100"/>
      <c r="F39" s="100"/>
      <c r="G39" s="102"/>
      <c r="H39" s="100"/>
      <c r="I39" s="103"/>
      <c r="J39" s="103"/>
      <c r="K39" s="104"/>
      <c r="L39" s="104"/>
      <c r="M39" s="102"/>
    </row>
    <row r="40" spans="2:13" ht="15">
      <c r="B40" s="100"/>
      <c r="C40" s="100"/>
      <c r="D40" s="100"/>
      <c r="E40" s="100"/>
      <c r="F40" s="100"/>
      <c r="G40" s="102"/>
      <c r="H40" s="100"/>
      <c r="I40" s="103"/>
      <c r="J40" s="103"/>
      <c r="K40" s="104"/>
      <c r="L40" s="104"/>
      <c r="M40" s="102"/>
    </row>
    <row r="41" spans="2:13" ht="15">
      <c r="B41" s="100"/>
      <c r="C41" s="100"/>
      <c r="D41" s="100"/>
      <c r="E41" s="100"/>
      <c r="F41" s="100"/>
      <c r="G41" s="102"/>
      <c r="H41" s="100"/>
      <c r="I41" s="103"/>
      <c r="J41" s="103"/>
      <c r="K41" s="104"/>
      <c r="L41" s="104"/>
      <c r="M41" s="102"/>
    </row>
    <row r="42" spans="2:13" ht="15">
      <c r="B42" s="100"/>
      <c r="C42" s="100"/>
      <c r="D42" s="100"/>
      <c r="E42" s="100"/>
      <c r="F42" s="100"/>
      <c r="G42" s="102"/>
      <c r="H42" s="100"/>
      <c r="I42" s="103"/>
      <c r="J42" s="103"/>
      <c r="K42" s="104"/>
      <c r="L42" s="104"/>
      <c r="M42" s="102"/>
    </row>
    <row r="43" spans="2:13" ht="15">
      <c r="B43" s="100"/>
      <c r="C43" s="100"/>
      <c r="D43" s="100"/>
      <c r="E43" s="100"/>
      <c r="F43" s="100"/>
      <c r="G43" s="102"/>
      <c r="H43" s="100"/>
      <c r="I43" s="103"/>
      <c r="J43" s="103"/>
      <c r="K43" s="104"/>
      <c r="L43" s="104"/>
      <c r="M43" s="102"/>
    </row>
    <row r="44" spans="2:13" ht="15">
      <c r="B44" s="100"/>
      <c r="C44" s="100"/>
      <c r="D44" s="100"/>
      <c r="E44" s="100"/>
      <c r="F44" s="100"/>
      <c r="G44" s="102"/>
      <c r="H44" s="100"/>
      <c r="I44" s="103"/>
      <c r="J44" s="103"/>
      <c r="K44" s="104"/>
      <c r="L44" s="104"/>
      <c r="M44" s="102"/>
    </row>
    <row r="45" spans="2:13" ht="15">
      <c r="B45" s="100"/>
      <c r="C45" s="100"/>
      <c r="D45" s="100"/>
      <c r="E45" s="100"/>
      <c r="F45" s="100"/>
      <c r="G45" s="102"/>
      <c r="H45" s="100"/>
      <c r="I45" s="103"/>
      <c r="J45" s="103"/>
      <c r="K45" s="104"/>
      <c r="L45" s="104"/>
      <c r="M45" s="102"/>
    </row>
    <row r="46" spans="2:13" ht="15">
      <c r="B46" s="100"/>
      <c r="C46" s="100"/>
      <c r="D46" s="100"/>
      <c r="E46" s="100"/>
      <c r="F46" s="100"/>
      <c r="G46" s="102"/>
      <c r="H46" s="100"/>
      <c r="I46" s="103"/>
      <c r="J46" s="103"/>
      <c r="K46" s="104"/>
      <c r="L46" s="104"/>
      <c r="M46" s="102"/>
    </row>
    <row r="47" spans="2:13" ht="15">
      <c r="B47" s="100"/>
      <c r="C47" s="100"/>
      <c r="D47" s="100"/>
      <c r="E47" s="100"/>
      <c r="F47" s="100"/>
      <c r="G47" s="102"/>
      <c r="H47" s="100"/>
      <c r="I47" s="103"/>
      <c r="J47" s="103"/>
      <c r="K47" s="104"/>
      <c r="L47" s="104"/>
      <c r="M47" s="102"/>
    </row>
    <row r="48" spans="2:13" ht="15">
      <c r="B48" s="100"/>
      <c r="C48" s="100"/>
      <c r="D48" s="100"/>
      <c r="E48" s="100"/>
      <c r="F48" s="100"/>
      <c r="G48" s="102"/>
      <c r="H48" s="100"/>
      <c r="I48" s="103"/>
      <c r="J48" s="103"/>
      <c r="K48" s="104"/>
      <c r="L48" s="104"/>
      <c r="M48" s="102"/>
    </row>
    <row r="49" spans="2:13" ht="15">
      <c r="B49" s="100"/>
      <c r="C49" s="100"/>
      <c r="D49" s="100"/>
      <c r="E49" s="100"/>
      <c r="F49" s="100"/>
      <c r="G49" s="102"/>
      <c r="H49" s="100"/>
      <c r="I49" s="103"/>
      <c r="J49" s="103"/>
      <c r="K49" s="104"/>
      <c r="L49" s="104"/>
      <c r="M49" s="102"/>
    </row>
    <row r="50" spans="2:13" ht="15">
      <c r="B50" s="100"/>
      <c r="C50" s="100"/>
      <c r="D50" s="100"/>
      <c r="E50" s="100"/>
      <c r="F50" s="100"/>
      <c r="G50" s="102"/>
      <c r="H50" s="100"/>
      <c r="I50" s="103"/>
      <c r="J50" s="103"/>
      <c r="K50" s="104"/>
      <c r="L50" s="104"/>
      <c r="M50" s="102"/>
    </row>
    <row r="51" spans="2:13" ht="15">
      <c r="B51" s="100"/>
      <c r="C51" s="100"/>
      <c r="D51" s="100"/>
      <c r="E51" s="100"/>
      <c r="F51" s="100"/>
      <c r="G51" s="102"/>
      <c r="H51" s="100"/>
      <c r="I51" s="103"/>
      <c r="J51" s="103"/>
      <c r="K51" s="104"/>
      <c r="L51" s="104"/>
      <c r="M51" s="102"/>
    </row>
    <row r="52" spans="2:13" ht="15">
      <c r="B52" s="100"/>
      <c r="C52" s="100"/>
      <c r="D52" s="100"/>
      <c r="E52" s="100"/>
      <c r="F52" s="100"/>
      <c r="G52" s="102"/>
      <c r="H52" s="100"/>
      <c r="I52" s="103"/>
      <c r="J52" s="103"/>
      <c r="K52" s="104"/>
      <c r="L52" s="104"/>
      <c r="M52" s="102"/>
    </row>
    <row r="53" spans="2:13" ht="15">
      <c r="B53" s="100"/>
      <c r="C53" s="100"/>
      <c r="D53" s="100"/>
      <c r="E53" s="100"/>
      <c r="F53" s="100"/>
      <c r="G53" s="102"/>
      <c r="H53" s="100"/>
      <c r="I53" s="103"/>
      <c r="J53" s="103"/>
      <c r="K53" s="104"/>
      <c r="L53" s="104"/>
      <c r="M53" s="102"/>
    </row>
    <row r="54" spans="2:13" ht="15">
      <c r="B54" s="100"/>
      <c r="C54" s="100"/>
      <c r="D54" s="100"/>
      <c r="E54" s="100"/>
      <c r="F54" s="100"/>
      <c r="G54" s="102"/>
      <c r="H54" s="100"/>
      <c r="I54" s="103"/>
      <c r="J54" s="103"/>
      <c r="K54" s="104"/>
      <c r="L54" s="104"/>
      <c r="M54" s="102"/>
    </row>
    <row r="55" spans="2:13" ht="15">
      <c r="B55" s="100"/>
      <c r="C55" s="100"/>
      <c r="D55" s="100"/>
      <c r="E55" s="100"/>
      <c r="F55" s="100"/>
      <c r="G55" s="102"/>
      <c r="H55" s="100"/>
      <c r="I55" s="103"/>
      <c r="J55" s="103"/>
      <c r="K55" s="104"/>
      <c r="L55" s="104"/>
      <c r="M55" s="102"/>
    </row>
    <row r="56" spans="2:13" ht="15">
      <c r="B56" s="100"/>
      <c r="C56" s="100"/>
      <c r="D56" s="100"/>
      <c r="E56" s="100"/>
      <c r="F56" s="100"/>
      <c r="G56" s="102"/>
      <c r="H56" s="100"/>
      <c r="I56" s="103"/>
      <c r="J56" s="103"/>
      <c r="K56" s="104"/>
      <c r="L56" s="104"/>
      <c r="M56" s="102"/>
    </row>
    <row r="57" spans="2:13" ht="15">
      <c r="B57" s="100"/>
      <c r="C57" s="100"/>
      <c r="D57" s="100"/>
      <c r="E57" s="100"/>
      <c r="F57" s="100"/>
      <c r="G57" s="102"/>
      <c r="H57" s="100"/>
      <c r="I57" s="103"/>
      <c r="J57" s="103"/>
      <c r="K57" s="104"/>
      <c r="L57" s="104"/>
      <c r="M57" s="102"/>
    </row>
    <row r="58" spans="2:13" ht="15">
      <c r="B58" s="100"/>
      <c r="C58" s="100"/>
      <c r="D58" s="100"/>
      <c r="E58" s="100"/>
      <c r="F58" s="100"/>
      <c r="G58" s="102"/>
      <c r="H58" s="100"/>
      <c r="I58" s="103"/>
      <c r="J58" s="103"/>
      <c r="K58" s="104"/>
      <c r="L58" s="104"/>
      <c r="M58" s="102"/>
    </row>
    <row r="59" spans="2:13" ht="15">
      <c r="B59" s="100"/>
      <c r="C59" s="100"/>
      <c r="D59" s="100"/>
      <c r="E59" s="100"/>
      <c r="F59" s="100"/>
      <c r="G59" s="102"/>
      <c r="H59" s="100"/>
      <c r="I59" s="103"/>
      <c r="J59" s="103"/>
      <c r="K59" s="104"/>
      <c r="L59" s="104"/>
      <c r="M59" s="102"/>
    </row>
    <row r="60" spans="2:13" ht="15">
      <c r="B60" s="100"/>
      <c r="C60" s="100"/>
      <c r="D60" s="100"/>
      <c r="E60" s="100"/>
      <c r="F60" s="100"/>
      <c r="G60" s="102"/>
      <c r="H60" s="100"/>
      <c r="I60" s="103"/>
      <c r="J60" s="103"/>
      <c r="K60" s="104"/>
      <c r="L60" s="104"/>
      <c r="M60" s="102"/>
    </row>
    <row r="61" spans="2:13" ht="15">
      <c r="B61" s="100"/>
      <c r="C61" s="100"/>
      <c r="D61" s="100"/>
      <c r="E61" s="100"/>
      <c r="F61" s="100"/>
      <c r="G61" s="102"/>
      <c r="H61" s="100"/>
      <c r="I61" s="103"/>
      <c r="J61" s="103"/>
      <c r="K61" s="104"/>
      <c r="L61" s="104"/>
      <c r="M61" s="102"/>
    </row>
    <row r="62" spans="2:13" ht="15">
      <c r="B62" s="100"/>
      <c r="C62" s="100"/>
      <c r="D62" s="100"/>
      <c r="E62" s="100"/>
      <c r="F62" s="100"/>
      <c r="G62" s="102"/>
      <c r="H62" s="100"/>
      <c r="I62" s="103"/>
      <c r="J62" s="103"/>
      <c r="K62" s="104"/>
      <c r="L62" s="104"/>
      <c r="M62" s="102"/>
    </row>
    <row r="63" spans="2:13" ht="15">
      <c r="B63" s="100"/>
      <c r="C63" s="100"/>
      <c r="D63" s="100"/>
      <c r="E63" s="100"/>
      <c r="F63" s="100"/>
      <c r="G63" s="102"/>
      <c r="H63" s="100"/>
      <c r="I63" s="103"/>
      <c r="J63" s="103"/>
      <c r="K63" s="104"/>
      <c r="L63" s="104"/>
      <c r="M63" s="102"/>
    </row>
    <row r="64" spans="2:13" ht="15">
      <c r="B64" s="100"/>
      <c r="C64" s="100"/>
      <c r="D64" s="100"/>
      <c r="E64" s="100"/>
      <c r="F64" s="100"/>
      <c r="G64" s="102"/>
      <c r="H64" s="100"/>
      <c r="I64" s="103"/>
      <c r="J64" s="103"/>
      <c r="K64" s="104"/>
      <c r="L64" s="104"/>
      <c r="M64" s="102"/>
    </row>
    <row r="65" spans="2:13" ht="15">
      <c r="B65" s="100"/>
      <c r="C65" s="100"/>
      <c r="D65" s="100"/>
      <c r="E65" s="100"/>
      <c r="F65" s="100"/>
      <c r="G65" s="102"/>
      <c r="H65" s="100"/>
      <c r="I65" s="103"/>
      <c r="J65" s="103"/>
      <c r="K65" s="104"/>
      <c r="L65" s="104"/>
      <c r="M65" s="102"/>
    </row>
    <row r="66" spans="2:13" ht="15">
      <c r="B66" s="100"/>
      <c r="C66" s="100"/>
      <c r="D66" s="100"/>
      <c r="E66" s="100"/>
      <c r="F66" s="100"/>
      <c r="G66" s="102"/>
      <c r="H66" s="100"/>
      <c r="I66" s="103"/>
      <c r="J66" s="103"/>
      <c r="K66" s="104"/>
      <c r="L66" s="104"/>
      <c r="M66" s="102"/>
    </row>
    <row r="67" spans="2:13" ht="15">
      <c r="B67" s="100"/>
      <c r="C67" s="100"/>
      <c r="D67" s="100"/>
      <c r="E67" s="100"/>
      <c r="F67" s="100"/>
      <c r="G67" s="102"/>
      <c r="H67" s="100"/>
      <c r="I67" s="103"/>
      <c r="J67" s="103"/>
      <c r="K67" s="104"/>
      <c r="L67" s="104"/>
      <c r="M67" s="102"/>
    </row>
    <row r="68" spans="2:13" ht="15">
      <c r="B68" s="100"/>
      <c r="C68" s="100"/>
      <c r="D68" s="100"/>
      <c r="E68" s="100"/>
      <c r="F68" s="100"/>
      <c r="G68" s="102"/>
      <c r="H68" s="100"/>
      <c r="I68" s="103"/>
      <c r="J68" s="103"/>
      <c r="K68" s="104"/>
      <c r="L68" s="104"/>
      <c r="M68" s="102"/>
    </row>
    <row r="69" spans="2:13" ht="15">
      <c r="B69" s="100"/>
      <c r="C69" s="100"/>
      <c r="D69" s="100"/>
      <c r="E69" s="100"/>
      <c r="F69" s="100"/>
      <c r="G69" s="102"/>
      <c r="H69" s="100"/>
      <c r="I69" s="103"/>
      <c r="J69" s="103"/>
      <c r="K69" s="104"/>
      <c r="L69" s="104"/>
      <c r="M69" s="102"/>
    </row>
    <row r="70" spans="2:13" ht="15">
      <c r="B70" s="100"/>
      <c r="C70" s="100"/>
      <c r="D70" s="100"/>
      <c r="E70" s="100"/>
      <c r="F70" s="100"/>
      <c r="G70" s="102"/>
      <c r="H70" s="100"/>
      <c r="I70" s="103"/>
      <c r="J70" s="103"/>
      <c r="K70" s="104"/>
      <c r="L70" s="104"/>
      <c r="M70" s="102"/>
    </row>
    <row r="71" spans="2:13" ht="15">
      <c r="B71" s="100"/>
      <c r="C71" s="100"/>
      <c r="D71" s="100"/>
      <c r="E71" s="100"/>
      <c r="F71" s="100"/>
      <c r="G71" s="102"/>
      <c r="H71" s="100"/>
      <c r="I71" s="103"/>
      <c r="J71" s="103"/>
      <c r="K71" s="104"/>
      <c r="L71" s="104"/>
      <c r="M71" s="102"/>
    </row>
    <row r="72" spans="2:13" ht="15">
      <c r="B72" s="100"/>
      <c r="C72" s="100"/>
      <c r="D72" s="100"/>
      <c r="E72" s="100"/>
      <c r="F72" s="100"/>
      <c r="G72" s="102"/>
      <c r="H72" s="100"/>
      <c r="I72" s="103"/>
      <c r="J72" s="103"/>
      <c r="K72" s="104"/>
      <c r="L72" s="104"/>
      <c r="M72" s="102"/>
    </row>
    <row r="73" spans="2:13" ht="15">
      <c r="B73" s="100"/>
      <c r="C73" s="100"/>
      <c r="D73" s="100"/>
      <c r="E73" s="100"/>
      <c r="F73" s="100"/>
      <c r="G73" s="102"/>
      <c r="H73" s="100"/>
      <c r="I73" s="103"/>
      <c r="J73" s="103"/>
      <c r="K73" s="104"/>
      <c r="L73" s="104"/>
      <c r="M73" s="102"/>
    </row>
    <row r="74" spans="2:13" ht="15">
      <c r="B74" s="100"/>
      <c r="C74" s="100"/>
      <c r="D74" s="100"/>
      <c r="E74" s="100"/>
      <c r="F74" s="100"/>
      <c r="G74" s="102"/>
      <c r="H74" s="100"/>
      <c r="I74" s="103"/>
      <c r="J74" s="103"/>
      <c r="K74" s="104"/>
      <c r="L74" s="104"/>
      <c r="M74" s="102"/>
    </row>
    <row r="75" spans="2:13" ht="15">
      <c r="B75" s="100"/>
      <c r="C75" s="100"/>
      <c r="D75" s="100"/>
      <c r="E75" s="100"/>
      <c r="F75" s="100"/>
      <c r="G75" s="102"/>
      <c r="H75" s="100"/>
      <c r="I75" s="103"/>
      <c r="J75" s="103"/>
      <c r="K75" s="104"/>
      <c r="L75" s="104"/>
      <c r="M75" s="102"/>
    </row>
    <row r="76" spans="2:13" ht="15">
      <c r="B76" s="100"/>
      <c r="C76" s="100"/>
      <c r="D76" s="100"/>
      <c r="E76" s="100"/>
      <c r="F76" s="100"/>
      <c r="G76" s="102"/>
      <c r="H76" s="100"/>
      <c r="I76" s="103"/>
      <c r="J76" s="103"/>
      <c r="K76" s="104"/>
      <c r="L76" s="104"/>
      <c r="M76" s="102"/>
    </row>
    <row r="77" spans="2:13" ht="15">
      <c r="B77" s="100"/>
      <c r="C77" s="100"/>
      <c r="D77" s="100"/>
      <c r="E77" s="100"/>
      <c r="F77" s="100"/>
      <c r="G77" s="102"/>
      <c r="H77" s="100"/>
      <c r="I77" s="103"/>
      <c r="J77" s="103"/>
      <c r="K77" s="104"/>
      <c r="L77" s="104"/>
      <c r="M77" s="102"/>
    </row>
    <row r="78" spans="2:13" ht="15">
      <c r="B78" s="100"/>
      <c r="C78" s="100"/>
      <c r="D78" s="100"/>
      <c r="E78" s="100"/>
      <c r="F78" s="100"/>
      <c r="G78" s="102"/>
      <c r="H78" s="100"/>
      <c r="I78" s="103"/>
      <c r="J78" s="103"/>
      <c r="K78" s="104"/>
      <c r="L78" s="104"/>
      <c r="M78" s="102"/>
    </row>
    <row r="79" spans="2:13" ht="15">
      <c r="B79" s="100"/>
      <c r="C79" s="100"/>
      <c r="D79" s="100"/>
      <c r="E79" s="100"/>
      <c r="F79" s="100"/>
      <c r="G79" s="102"/>
      <c r="H79" s="100"/>
      <c r="I79" s="103"/>
      <c r="J79" s="103"/>
      <c r="K79" s="104"/>
      <c r="L79" s="104"/>
      <c r="M79" s="102"/>
    </row>
    <row r="80" spans="2:13" ht="15">
      <c r="B80" s="100"/>
      <c r="C80" s="100"/>
      <c r="D80" s="100"/>
      <c r="E80" s="100"/>
      <c r="F80" s="100"/>
      <c r="G80" s="102"/>
      <c r="H80" s="100"/>
      <c r="I80" s="103"/>
      <c r="J80" s="103"/>
      <c r="K80" s="104"/>
      <c r="L80" s="104"/>
      <c r="M80" s="102"/>
    </row>
    <row r="81" spans="2:13" ht="15">
      <c r="B81" s="100"/>
      <c r="C81" s="100"/>
      <c r="D81" s="100"/>
      <c r="E81" s="100"/>
      <c r="F81" s="100"/>
      <c r="G81" s="102"/>
      <c r="H81" s="100"/>
      <c r="I81" s="103"/>
      <c r="J81" s="103"/>
      <c r="K81" s="104"/>
      <c r="L81" s="104"/>
      <c r="M81" s="102"/>
    </row>
    <row r="82" spans="2:13" ht="15">
      <c r="B82" s="100"/>
      <c r="C82" s="100"/>
      <c r="D82" s="100"/>
      <c r="E82" s="100"/>
      <c r="F82" s="100"/>
      <c r="G82" s="102"/>
      <c r="H82" s="100"/>
      <c r="I82" s="103"/>
      <c r="J82" s="103"/>
      <c r="K82" s="104"/>
      <c r="L82" s="104"/>
      <c r="M82" s="102"/>
    </row>
    <row r="83" spans="2:13" ht="15">
      <c r="B83" s="100"/>
      <c r="C83" s="100"/>
      <c r="D83" s="100"/>
      <c r="E83" s="100"/>
      <c r="F83" s="100"/>
      <c r="G83" s="102"/>
      <c r="H83" s="100"/>
      <c r="I83" s="103"/>
      <c r="J83" s="103"/>
      <c r="K83" s="104"/>
      <c r="L83" s="104"/>
      <c r="M83" s="102"/>
    </row>
    <row r="84" spans="2:13" ht="15">
      <c r="B84" s="100"/>
      <c r="C84" s="100"/>
      <c r="D84" s="100"/>
      <c r="E84" s="100"/>
      <c r="F84" s="100"/>
      <c r="G84" s="102"/>
      <c r="H84" s="100"/>
      <c r="I84" s="103"/>
      <c r="J84" s="103"/>
      <c r="K84" s="104"/>
      <c r="L84" s="104"/>
      <c r="M84" s="102"/>
    </row>
    <row r="85" spans="2:13" ht="15">
      <c r="B85" s="100"/>
      <c r="C85" s="100"/>
      <c r="D85" s="100"/>
      <c r="E85" s="100"/>
      <c r="F85" s="100"/>
      <c r="G85" s="102"/>
      <c r="H85" s="100"/>
      <c r="I85" s="103"/>
      <c r="J85" s="103"/>
      <c r="K85" s="104"/>
      <c r="L85" s="104"/>
      <c r="M85" s="102"/>
    </row>
    <row r="86" spans="2:13" ht="15">
      <c r="B86" s="100"/>
      <c r="C86" s="100"/>
      <c r="D86" s="100"/>
      <c r="E86" s="100"/>
      <c r="F86" s="100"/>
      <c r="G86" s="102"/>
      <c r="H86" s="100"/>
      <c r="I86" s="103"/>
      <c r="J86" s="103"/>
      <c r="K86" s="104"/>
      <c r="L86" s="104"/>
      <c r="M86" s="102"/>
    </row>
    <row r="87" spans="2:13" ht="15">
      <c r="B87" s="100"/>
      <c r="C87" s="100"/>
      <c r="D87" s="100"/>
      <c r="E87" s="100"/>
      <c r="F87" s="100"/>
      <c r="G87" s="102"/>
      <c r="H87" s="100"/>
      <c r="I87" s="103"/>
      <c r="J87" s="103"/>
      <c r="K87" s="104"/>
      <c r="L87" s="104"/>
      <c r="M87" s="102"/>
    </row>
    <row r="88" spans="2:13" ht="15">
      <c r="B88" s="100"/>
      <c r="C88" s="100"/>
      <c r="D88" s="100"/>
      <c r="E88" s="100"/>
      <c r="F88" s="100"/>
      <c r="G88" s="102"/>
      <c r="H88" s="100"/>
      <c r="I88" s="103"/>
      <c r="J88" s="103"/>
      <c r="K88" s="104"/>
      <c r="L88" s="104"/>
      <c r="M88" s="102"/>
    </row>
    <row r="89" spans="2:13" ht="15">
      <c r="B89" s="100"/>
      <c r="C89" s="100"/>
      <c r="D89" s="100"/>
      <c r="E89" s="100"/>
      <c r="F89" s="100"/>
      <c r="G89" s="102"/>
      <c r="H89" s="100"/>
      <c r="I89" s="103"/>
      <c r="J89" s="103"/>
      <c r="K89" s="104"/>
      <c r="L89" s="104"/>
      <c r="M89" s="102"/>
    </row>
    <row r="90" spans="2:13" ht="15">
      <c r="B90" s="100"/>
      <c r="C90" s="100"/>
      <c r="D90" s="100"/>
      <c r="E90" s="100"/>
      <c r="F90" s="100"/>
      <c r="G90" s="102"/>
      <c r="H90" s="100"/>
      <c r="I90" s="103"/>
      <c r="J90" s="103"/>
      <c r="K90" s="104"/>
      <c r="L90" s="104"/>
      <c r="M90" s="102"/>
    </row>
    <row r="91" spans="2:13" ht="15">
      <c r="B91" s="100"/>
      <c r="C91" s="100"/>
      <c r="D91" s="100"/>
      <c r="E91" s="100"/>
      <c r="F91" s="100"/>
      <c r="G91" s="102"/>
      <c r="H91" s="100"/>
      <c r="I91" s="103"/>
      <c r="J91" s="103"/>
      <c r="K91" s="104"/>
      <c r="L91" s="104"/>
      <c r="M91" s="102"/>
    </row>
    <row r="92" spans="2:13" ht="15">
      <c r="B92" s="100"/>
      <c r="C92" s="100"/>
      <c r="D92" s="100"/>
      <c r="E92" s="100"/>
      <c r="F92" s="100"/>
      <c r="G92" s="102"/>
      <c r="H92" s="100"/>
      <c r="I92" s="103"/>
      <c r="J92" s="103"/>
      <c r="K92" s="104"/>
      <c r="L92" s="104"/>
      <c r="M92" s="102"/>
    </row>
    <row r="93" spans="2:13" ht="15">
      <c r="B93" s="100"/>
      <c r="C93" s="100"/>
      <c r="D93" s="100"/>
      <c r="E93" s="100"/>
      <c r="F93" s="100"/>
      <c r="G93" s="102"/>
      <c r="H93" s="100"/>
      <c r="I93" s="103"/>
      <c r="J93" s="103"/>
      <c r="K93" s="104"/>
      <c r="L93" s="104"/>
      <c r="M93" s="102"/>
    </row>
    <row r="94" spans="2:13" ht="15">
      <c r="B94" s="100"/>
      <c r="C94" s="100"/>
      <c r="D94" s="100"/>
      <c r="E94" s="100"/>
      <c r="F94" s="100"/>
      <c r="G94" s="102"/>
      <c r="H94" s="100"/>
      <c r="I94" s="103"/>
      <c r="J94" s="103"/>
      <c r="K94" s="104"/>
      <c r="L94" s="104"/>
      <c r="M94" s="102"/>
    </row>
    <row r="95" spans="2:13" ht="15">
      <c r="B95" s="100"/>
      <c r="C95" s="100"/>
      <c r="D95" s="100"/>
      <c r="E95" s="100"/>
      <c r="F95" s="100"/>
      <c r="G95" s="102"/>
      <c r="H95" s="100"/>
      <c r="I95" s="103"/>
      <c r="J95" s="103"/>
      <c r="K95" s="104"/>
      <c r="L95" s="104"/>
      <c r="M95" s="102"/>
    </row>
    <row r="96" spans="2:13" ht="15">
      <c r="B96" s="100"/>
      <c r="C96" s="100"/>
      <c r="D96" s="100"/>
      <c r="E96" s="100"/>
      <c r="F96" s="100"/>
      <c r="G96" s="102"/>
      <c r="H96" s="100"/>
      <c r="I96" s="103"/>
      <c r="J96" s="103"/>
      <c r="K96" s="104"/>
      <c r="L96" s="104"/>
      <c r="M96" s="102"/>
    </row>
    <row r="97" spans="2:13" ht="15">
      <c r="B97" s="100"/>
      <c r="C97" s="100"/>
      <c r="D97" s="100"/>
      <c r="E97" s="100"/>
      <c r="F97" s="100"/>
      <c r="G97" s="102"/>
      <c r="H97" s="100"/>
      <c r="I97" s="103"/>
      <c r="J97" s="103"/>
      <c r="K97" s="104"/>
      <c r="L97" s="104"/>
      <c r="M97" s="102"/>
    </row>
    <row r="98" spans="2:13" ht="15">
      <c r="B98" s="100"/>
      <c r="C98" s="100"/>
      <c r="D98" s="100"/>
      <c r="E98" s="100"/>
      <c r="F98" s="100"/>
      <c r="G98" s="102"/>
      <c r="H98" s="100"/>
      <c r="I98" s="103"/>
      <c r="J98" s="103"/>
      <c r="K98" s="104"/>
      <c r="L98" s="104"/>
      <c r="M98" s="102"/>
    </row>
    <row r="99" spans="2:13" ht="15">
      <c r="B99" s="100"/>
      <c r="C99" s="100"/>
      <c r="D99" s="100"/>
      <c r="E99" s="100"/>
      <c r="F99" s="100"/>
      <c r="G99" s="102"/>
      <c r="H99" s="100"/>
      <c r="I99" s="103"/>
      <c r="J99" s="103"/>
      <c r="K99" s="104"/>
      <c r="L99" s="104"/>
      <c r="M99" s="102"/>
    </row>
    <row r="100" spans="2:13" ht="15">
      <c r="B100" s="100"/>
      <c r="C100" s="100"/>
      <c r="D100" s="100"/>
      <c r="E100" s="100"/>
      <c r="F100" s="100"/>
      <c r="G100" s="102"/>
      <c r="H100" s="100"/>
      <c r="I100" s="103"/>
      <c r="J100" s="103"/>
      <c r="K100" s="104"/>
      <c r="L100" s="104"/>
      <c r="M100" s="102"/>
    </row>
    <row r="101" spans="2:13" ht="15">
      <c r="B101" s="100"/>
      <c r="C101" s="100"/>
      <c r="D101" s="100"/>
      <c r="E101" s="100"/>
      <c r="F101" s="100"/>
      <c r="G101" s="102"/>
      <c r="H101" s="100"/>
      <c r="I101" s="103"/>
      <c r="J101" s="103"/>
      <c r="K101" s="104"/>
      <c r="L101" s="104"/>
      <c r="M101" s="102"/>
    </row>
    <row r="102" spans="2:13" ht="15">
      <c r="B102" s="100"/>
      <c r="C102" s="100"/>
      <c r="D102" s="100"/>
      <c r="E102" s="100"/>
      <c r="F102" s="100"/>
      <c r="G102" s="102"/>
      <c r="H102" s="100"/>
      <c r="I102" s="103"/>
      <c r="J102" s="103"/>
      <c r="K102" s="104"/>
      <c r="L102" s="104"/>
      <c r="M102" s="102"/>
    </row>
    <row r="103" spans="2:13" ht="15">
      <c r="B103" s="100"/>
      <c r="C103" s="100"/>
      <c r="D103" s="100"/>
      <c r="E103" s="100"/>
      <c r="F103" s="100"/>
      <c r="G103" s="102"/>
      <c r="H103" s="100"/>
      <c r="I103" s="103"/>
      <c r="J103" s="103"/>
      <c r="K103" s="104"/>
      <c r="L103" s="104"/>
      <c r="M103" s="102"/>
    </row>
    <row r="104" spans="2:13" ht="15">
      <c r="B104" s="100"/>
      <c r="C104" s="100"/>
      <c r="D104" s="100"/>
      <c r="E104" s="100"/>
      <c r="F104" s="100"/>
      <c r="G104" s="102"/>
      <c r="H104" s="100"/>
      <c r="I104" s="103"/>
      <c r="J104" s="103"/>
      <c r="K104" s="104"/>
      <c r="L104" s="104"/>
      <c r="M104" s="102"/>
    </row>
    <row r="105" spans="2:13" ht="15">
      <c r="B105" s="100"/>
      <c r="C105" s="100"/>
      <c r="D105" s="100"/>
      <c r="E105" s="100"/>
      <c r="F105" s="100"/>
      <c r="G105" s="102"/>
      <c r="H105" s="100"/>
      <c r="I105" s="103"/>
      <c r="J105" s="103"/>
      <c r="K105" s="104"/>
      <c r="L105" s="104"/>
      <c r="M105" s="102"/>
    </row>
    <row r="106" spans="2:13" ht="15">
      <c r="B106" s="100"/>
      <c r="C106" s="100"/>
      <c r="D106" s="100"/>
      <c r="E106" s="100"/>
      <c r="F106" s="100"/>
      <c r="G106" s="102"/>
      <c r="H106" s="100"/>
      <c r="I106" s="103"/>
      <c r="J106" s="103"/>
      <c r="K106" s="104"/>
      <c r="L106" s="104"/>
      <c r="M106" s="102"/>
    </row>
    <row r="107" spans="2:13" ht="15">
      <c r="B107" s="100"/>
      <c r="C107" s="100"/>
      <c r="D107" s="100"/>
      <c r="E107" s="100"/>
      <c r="F107" s="100"/>
      <c r="G107" s="102"/>
      <c r="H107" s="100"/>
      <c r="I107" s="103"/>
      <c r="J107" s="103"/>
      <c r="K107" s="104"/>
      <c r="L107" s="104"/>
      <c r="M107" s="102"/>
    </row>
    <row r="108" spans="2:13" ht="15">
      <c r="B108" s="100"/>
      <c r="C108" s="100"/>
      <c r="D108" s="100"/>
      <c r="E108" s="100"/>
      <c r="F108" s="100"/>
      <c r="G108" s="102"/>
      <c r="H108" s="100"/>
      <c r="I108" s="103"/>
      <c r="J108" s="103"/>
      <c r="K108" s="104"/>
      <c r="L108" s="104"/>
      <c r="M108" s="102"/>
    </row>
    <row r="109" spans="2:13" ht="15">
      <c r="B109" s="100"/>
      <c r="C109" s="100"/>
      <c r="D109" s="100"/>
      <c r="E109" s="100"/>
      <c r="F109" s="100"/>
      <c r="G109" s="102"/>
      <c r="H109" s="100"/>
      <c r="I109" s="103"/>
      <c r="J109" s="103"/>
      <c r="K109" s="104"/>
      <c r="L109" s="104"/>
      <c r="M109" s="102"/>
    </row>
    <row r="110" spans="2:13" ht="15">
      <c r="B110" s="100"/>
      <c r="C110" s="100"/>
      <c r="D110" s="100"/>
      <c r="E110" s="100"/>
      <c r="F110" s="100"/>
      <c r="G110" s="102"/>
      <c r="H110" s="100"/>
      <c r="I110" s="103"/>
      <c r="J110" s="103"/>
      <c r="K110" s="104"/>
      <c r="L110" s="104"/>
      <c r="M110" s="102"/>
    </row>
    <row r="111" spans="2:13" ht="15">
      <c r="B111" s="100"/>
      <c r="C111" s="100"/>
      <c r="D111" s="100"/>
      <c r="E111" s="100"/>
      <c r="F111" s="100"/>
      <c r="G111" s="102"/>
      <c r="H111" s="100"/>
      <c r="I111" s="103"/>
      <c r="J111" s="103"/>
      <c r="K111" s="104"/>
      <c r="L111" s="104"/>
      <c r="M111" s="102"/>
    </row>
    <row r="112" spans="2:13" ht="15">
      <c r="B112" s="100"/>
      <c r="C112" s="100"/>
      <c r="D112" s="100"/>
      <c r="E112" s="100"/>
      <c r="F112" s="100"/>
      <c r="G112" s="102"/>
      <c r="H112" s="100"/>
      <c r="I112" s="103"/>
      <c r="J112" s="103"/>
      <c r="K112" s="104"/>
      <c r="L112" s="104"/>
      <c r="M112" s="102"/>
    </row>
    <row r="113" spans="2:13" ht="15">
      <c r="B113" s="100"/>
      <c r="C113" s="100"/>
      <c r="D113" s="100"/>
      <c r="E113" s="100"/>
      <c r="F113" s="100"/>
      <c r="G113" s="102"/>
      <c r="H113" s="100"/>
      <c r="I113" s="103"/>
      <c r="J113" s="103"/>
      <c r="K113" s="104"/>
      <c r="L113" s="104"/>
      <c r="M113" s="102"/>
    </row>
    <row r="114" spans="2:13" ht="15">
      <c r="B114" s="100"/>
      <c r="C114" s="100"/>
      <c r="D114" s="100"/>
      <c r="E114" s="100"/>
      <c r="F114" s="100"/>
      <c r="G114" s="102"/>
      <c r="H114" s="100"/>
      <c r="I114" s="103"/>
      <c r="J114" s="103"/>
      <c r="K114" s="104"/>
      <c r="L114" s="104"/>
      <c r="M114" s="102"/>
    </row>
    <row r="115" spans="2:13" ht="15">
      <c r="B115" s="100"/>
      <c r="C115" s="100"/>
      <c r="D115" s="100"/>
      <c r="E115" s="100"/>
      <c r="F115" s="100"/>
      <c r="G115" s="102"/>
      <c r="H115" s="100"/>
      <c r="I115" s="103"/>
      <c r="J115" s="103"/>
      <c r="K115" s="104"/>
      <c r="L115" s="104"/>
      <c r="M115" s="102"/>
    </row>
    <row r="116" spans="2:13" ht="15">
      <c r="B116" s="100"/>
      <c r="C116" s="100"/>
      <c r="D116" s="100"/>
      <c r="E116" s="100"/>
      <c r="F116" s="100"/>
      <c r="G116" s="102"/>
      <c r="H116" s="100"/>
      <c r="I116" s="103"/>
      <c r="J116" s="103"/>
      <c r="K116" s="104"/>
      <c r="L116" s="104"/>
      <c r="M116" s="102"/>
    </row>
    <row r="117" spans="2:13" ht="15">
      <c r="B117" s="100"/>
      <c r="C117" s="100"/>
      <c r="D117" s="100"/>
      <c r="E117" s="100"/>
      <c r="F117" s="100"/>
      <c r="G117" s="102"/>
      <c r="H117" s="100"/>
      <c r="I117" s="103"/>
      <c r="J117" s="103"/>
      <c r="K117" s="104"/>
      <c r="L117" s="104"/>
      <c r="M117" s="102"/>
    </row>
    <row r="118" spans="2:13" ht="15">
      <c r="B118" s="100"/>
      <c r="C118" s="100"/>
      <c r="D118" s="100"/>
      <c r="E118" s="100"/>
      <c r="F118" s="100"/>
      <c r="G118" s="102"/>
      <c r="H118" s="100"/>
      <c r="I118" s="103"/>
      <c r="J118" s="103"/>
      <c r="K118" s="104"/>
      <c r="L118" s="104"/>
      <c r="M118" s="102"/>
    </row>
    <row r="119" spans="2:13" ht="15">
      <c r="B119" s="100"/>
      <c r="C119" s="100"/>
      <c r="D119" s="100"/>
      <c r="E119" s="100"/>
      <c r="F119" s="100"/>
      <c r="G119" s="102"/>
      <c r="H119" s="100"/>
      <c r="I119" s="103"/>
      <c r="J119" s="103"/>
      <c r="K119" s="104"/>
      <c r="L119" s="104"/>
      <c r="M119" s="102"/>
    </row>
    <row r="120" spans="2:13" ht="15">
      <c r="B120" s="100"/>
      <c r="C120" s="100"/>
      <c r="D120" s="100"/>
      <c r="E120" s="100"/>
      <c r="F120" s="100"/>
      <c r="G120" s="102"/>
      <c r="H120" s="100"/>
      <c r="I120" s="103"/>
      <c r="J120" s="103"/>
      <c r="K120" s="104"/>
      <c r="L120" s="104"/>
      <c r="M120" s="102"/>
    </row>
    <row r="121" spans="2:13" ht="15">
      <c r="B121" s="100"/>
      <c r="C121" s="100"/>
      <c r="D121" s="100"/>
      <c r="E121" s="100"/>
      <c r="F121" s="100"/>
      <c r="G121" s="102"/>
      <c r="H121" s="100"/>
      <c r="I121" s="103"/>
      <c r="J121" s="103"/>
      <c r="K121" s="104"/>
      <c r="L121" s="104"/>
      <c r="M121" s="102"/>
    </row>
    <row r="122" spans="2:13" ht="15">
      <c r="B122" s="100"/>
      <c r="C122" s="100"/>
      <c r="D122" s="100"/>
      <c r="E122" s="100"/>
      <c r="F122" s="100"/>
      <c r="G122" s="102"/>
      <c r="H122" s="100"/>
      <c r="I122" s="103"/>
      <c r="J122" s="103"/>
      <c r="K122" s="104"/>
      <c r="L122" s="104"/>
      <c r="M122" s="102"/>
    </row>
    <row r="123" spans="2:13" ht="15">
      <c r="B123" s="100"/>
      <c r="C123" s="100"/>
      <c r="D123" s="100"/>
      <c r="E123" s="100"/>
      <c r="F123" s="100"/>
      <c r="G123" s="102"/>
      <c r="H123" s="100"/>
      <c r="I123" s="103"/>
      <c r="J123" s="103"/>
      <c r="K123" s="104"/>
      <c r="L123" s="104"/>
      <c r="M123" s="102"/>
    </row>
    <row r="124" spans="2:13" ht="15">
      <c r="B124" s="100"/>
      <c r="C124" s="100"/>
      <c r="D124" s="100"/>
      <c r="E124" s="100"/>
      <c r="F124" s="100"/>
      <c r="G124" s="102"/>
      <c r="H124" s="100"/>
      <c r="I124" s="103"/>
      <c r="J124" s="103"/>
      <c r="K124" s="104"/>
      <c r="L124" s="104"/>
      <c r="M124" s="102"/>
    </row>
    <row r="125" spans="2:13" ht="15">
      <c r="B125" s="100"/>
      <c r="C125" s="100"/>
      <c r="D125" s="100"/>
      <c r="E125" s="100"/>
      <c r="F125" s="100"/>
      <c r="G125" s="102"/>
      <c r="H125" s="100"/>
      <c r="I125" s="103"/>
      <c r="J125" s="103"/>
      <c r="K125" s="104"/>
      <c r="L125" s="104"/>
      <c r="M125" s="102"/>
    </row>
    <row r="126" spans="2:13" ht="15">
      <c r="B126" s="100"/>
      <c r="C126" s="100"/>
      <c r="D126" s="100"/>
      <c r="E126" s="100"/>
      <c r="F126" s="100"/>
      <c r="G126" s="102"/>
      <c r="H126" s="100"/>
      <c r="I126" s="103"/>
      <c r="J126" s="103"/>
      <c r="K126" s="104"/>
      <c r="L126" s="104"/>
      <c r="M126" s="102"/>
    </row>
    <row r="127" spans="2:13" ht="15">
      <c r="B127" s="100"/>
      <c r="C127" s="100"/>
      <c r="D127" s="100"/>
      <c r="E127" s="100"/>
      <c r="F127" s="100"/>
      <c r="G127" s="102"/>
      <c r="H127" s="100"/>
      <c r="I127" s="103"/>
      <c r="J127" s="103"/>
      <c r="K127" s="104"/>
      <c r="L127" s="104"/>
      <c r="M127" s="102"/>
    </row>
    <row r="128" spans="2:13" ht="15">
      <c r="B128" s="100"/>
      <c r="C128" s="100"/>
      <c r="D128" s="100"/>
      <c r="E128" s="100"/>
      <c r="F128" s="100"/>
      <c r="G128" s="102"/>
      <c r="H128" s="100"/>
      <c r="I128" s="103"/>
      <c r="J128" s="103"/>
      <c r="K128" s="104"/>
      <c r="L128" s="104"/>
      <c r="M128" s="102"/>
    </row>
    <row r="129" spans="2:13" ht="15">
      <c r="B129" s="100"/>
      <c r="C129" s="100"/>
      <c r="D129" s="100"/>
      <c r="E129" s="100"/>
      <c r="F129" s="100"/>
      <c r="G129" s="102"/>
      <c r="H129" s="100"/>
      <c r="I129" s="103"/>
      <c r="J129" s="103"/>
      <c r="K129" s="104"/>
      <c r="L129" s="104"/>
      <c r="M129" s="102"/>
    </row>
    <row r="130" spans="2:13" ht="15">
      <c r="B130" s="100"/>
      <c r="C130" s="100"/>
      <c r="D130" s="100"/>
      <c r="E130" s="100"/>
      <c r="F130" s="100"/>
      <c r="G130" s="102"/>
      <c r="H130" s="100"/>
      <c r="I130" s="103"/>
      <c r="J130" s="103"/>
      <c r="K130" s="104"/>
      <c r="L130" s="104"/>
      <c r="M130" s="102"/>
    </row>
    <row r="131" spans="2:13" ht="15">
      <c r="B131" s="100"/>
      <c r="C131" s="100"/>
      <c r="D131" s="100"/>
      <c r="E131" s="100"/>
      <c r="F131" s="100"/>
      <c r="G131" s="102"/>
      <c r="H131" s="100"/>
      <c r="I131" s="103"/>
      <c r="J131" s="103"/>
      <c r="K131" s="104"/>
      <c r="L131" s="104"/>
      <c r="M131" s="102"/>
    </row>
    <row r="132" spans="2:13" ht="15">
      <c r="B132" s="100"/>
      <c r="C132" s="100"/>
      <c r="D132" s="100"/>
      <c r="E132" s="100"/>
      <c r="F132" s="100"/>
      <c r="G132" s="102"/>
      <c r="H132" s="100"/>
      <c r="I132" s="103"/>
      <c r="J132" s="103"/>
      <c r="K132" s="104"/>
      <c r="L132" s="104"/>
      <c r="M132" s="102"/>
    </row>
    <row r="133" spans="2:13" ht="15">
      <c r="B133" s="100"/>
      <c r="C133" s="100"/>
      <c r="D133" s="100"/>
      <c r="E133" s="100"/>
      <c r="F133" s="100"/>
      <c r="G133" s="102"/>
      <c r="H133" s="100"/>
      <c r="I133" s="103"/>
      <c r="J133" s="103"/>
      <c r="K133" s="104"/>
      <c r="L133" s="104"/>
      <c r="M133" s="102"/>
    </row>
    <row r="134" spans="2:13" ht="15">
      <c r="B134" s="100"/>
      <c r="C134" s="100"/>
      <c r="D134" s="100"/>
      <c r="E134" s="100"/>
      <c r="F134" s="100"/>
      <c r="G134" s="102"/>
      <c r="H134" s="100"/>
      <c r="I134" s="103"/>
      <c r="J134" s="103"/>
      <c r="K134" s="104"/>
      <c r="L134" s="104"/>
      <c r="M134" s="102"/>
    </row>
    <row r="135" spans="2:13" ht="15">
      <c r="B135" s="100"/>
      <c r="C135" s="100"/>
      <c r="D135" s="100"/>
      <c r="E135" s="100"/>
      <c r="F135" s="100"/>
      <c r="G135" s="102"/>
      <c r="H135" s="100"/>
      <c r="I135" s="103"/>
      <c r="J135" s="103"/>
      <c r="K135" s="104"/>
      <c r="L135" s="104"/>
      <c r="M135" s="102"/>
    </row>
    <row r="136" spans="2:13" ht="15">
      <c r="B136" s="100"/>
      <c r="C136" s="100"/>
      <c r="D136" s="100"/>
      <c r="E136" s="100"/>
      <c r="F136" s="100"/>
      <c r="G136" s="102"/>
      <c r="H136" s="100"/>
      <c r="I136" s="103"/>
      <c r="J136" s="103"/>
      <c r="K136" s="104"/>
      <c r="L136" s="104"/>
      <c r="M136" s="102"/>
    </row>
    <row r="137" spans="2:13" ht="15">
      <c r="B137" s="100"/>
      <c r="C137" s="100"/>
      <c r="D137" s="100"/>
      <c r="E137" s="100"/>
      <c r="F137" s="100"/>
      <c r="G137" s="102"/>
      <c r="H137" s="100"/>
      <c r="I137" s="103"/>
      <c r="J137" s="103"/>
      <c r="K137" s="104"/>
      <c r="L137" s="104"/>
      <c r="M137" s="102"/>
    </row>
    <row r="138" spans="2:13" ht="15">
      <c r="B138" s="100"/>
      <c r="C138" s="100"/>
      <c r="D138" s="100"/>
      <c r="E138" s="100"/>
      <c r="F138" s="100"/>
      <c r="G138" s="102"/>
      <c r="H138" s="100"/>
      <c r="I138" s="103"/>
      <c r="J138" s="103"/>
      <c r="K138" s="104"/>
      <c r="L138" s="104"/>
      <c r="M138" s="102"/>
    </row>
    <row r="139" spans="2:13" ht="15">
      <c r="B139" s="100"/>
      <c r="C139" s="100"/>
      <c r="D139" s="100"/>
      <c r="E139" s="100"/>
      <c r="F139" s="100"/>
      <c r="G139" s="102"/>
      <c r="H139" s="100"/>
      <c r="I139" s="103"/>
      <c r="J139" s="103"/>
      <c r="K139" s="104"/>
      <c r="L139" s="104"/>
      <c r="M139" s="102"/>
    </row>
    <row r="140" spans="2:13" ht="15">
      <c r="B140" s="100"/>
      <c r="C140" s="100"/>
      <c r="D140" s="100"/>
      <c r="E140" s="100"/>
      <c r="F140" s="100"/>
      <c r="G140" s="102"/>
      <c r="H140" s="100"/>
      <c r="I140" s="103"/>
      <c r="J140" s="103"/>
      <c r="K140" s="104"/>
      <c r="L140" s="104"/>
      <c r="M140" s="102"/>
    </row>
    <row r="141" spans="2:13" ht="15">
      <c r="B141" s="100"/>
      <c r="C141" s="100"/>
      <c r="D141" s="100"/>
      <c r="E141" s="100"/>
      <c r="F141" s="100"/>
      <c r="G141" s="102"/>
      <c r="H141" s="100"/>
      <c r="I141" s="103"/>
      <c r="J141" s="103"/>
      <c r="K141" s="104"/>
      <c r="L141" s="104"/>
      <c r="M141" s="102"/>
    </row>
    <row r="142" spans="2:13" ht="15">
      <c r="B142" s="100"/>
      <c r="C142" s="100"/>
      <c r="D142" s="100"/>
      <c r="E142" s="100"/>
      <c r="F142" s="100"/>
      <c r="G142" s="102"/>
      <c r="H142" s="100"/>
      <c r="I142" s="103"/>
      <c r="J142" s="103"/>
      <c r="K142" s="104"/>
      <c r="L142" s="104"/>
      <c r="M142" s="102"/>
    </row>
    <row r="143" spans="2:13" ht="15">
      <c r="B143" s="100"/>
      <c r="C143" s="100"/>
      <c r="D143" s="100"/>
      <c r="E143" s="100"/>
      <c r="F143" s="100"/>
      <c r="G143" s="102"/>
      <c r="H143" s="100"/>
      <c r="I143" s="103"/>
      <c r="J143" s="103"/>
      <c r="K143" s="104"/>
      <c r="L143" s="104"/>
      <c r="M143" s="102"/>
    </row>
    <row r="144" spans="2:13" ht="15">
      <c r="B144" s="100"/>
      <c r="C144" s="100"/>
      <c r="D144" s="100"/>
      <c r="E144" s="100"/>
      <c r="F144" s="100"/>
      <c r="G144" s="102"/>
      <c r="H144" s="100"/>
      <c r="I144" s="103"/>
      <c r="J144" s="103"/>
      <c r="K144" s="104"/>
      <c r="L144" s="104"/>
      <c r="M144" s="102"/>
    </row>
    <row r="145" spans="2:13" ht="15">
      <c r="B145" s="100"/>
      <c r="C145" s="100"/>
      <c r="D145" s="100"/>
      <c r="E145" s="100"/>
      <c r="F145" s="100"/>
      <c r="G145" s="102"/>
      <c r="H145" s="100"/>
      <c r="I145" s="103"/>
      <c r="J145" s="103"/>
      <c r="K145" s="104"/>
      <c r="L145" s="104"/>
      <c r="M145" s="102"/>
    </row>
    <row r="146" spans="2:13" ht="15">
      <c r="B146" s="100"/>
      <c r="C146" s="100"/>
      <c r="D146" s="100"/>
      <c r="E146" s="100"/>
      <c r="F146" s="100"/>
      <c r="G146" s="102"/>
      <c r="H146" s="100"/>
      <c r="I146" s="103"/>
      <c r="J146" s="103"/>
      <c r="K146" s="104"/>
      <c r="L146" s="104"/>
      <c r="M146" s="102"/>
    </row>
    <row r="147" spans="2:13" ht="15">
      <c r="B147" s="100"/>
      <c r="C147" s="100"/>
      <c r="D147" s="100"/>
      <c r="E147" s="100"/>
      <c r="F147" s="100"/>
      <c r="G147" s="102"/>
      <c r="H147" s="100"/>
      <c r="I147" s="103"/>
      <c r="J147" s="103"/>
      <c r="K147" s="104"/>
      <c r="L147" s="104"/>
      <c r="M147" s="102"/>
    </row>
    <row r="148" spans="2:13" ht="15">
      <c r="B148" s="100"/>
      <c r="C148" s="100"/>
      <c r="D148" s="100"/>
      <c r="E148" s="100"/>
      <c r="F148" s="100"/>
      <c r="G148" s="102"/>
      <c r="H148" s="100"/>
      <c r="I148" s="103"/>
      <c r="J148" s="103"/>
      <c r="K148" s="104"/>
      <c r="L148" s="104"/>
      <c r="M148" s="102"/>
    </row>
    <row r="149" spans="2:13" ht="15">
      <c r="B149" s="100"/>
      <c r="C149" s="100"/>
      <c r="D149" s="100"/>
      <c r="E149" s="100"/>
      <c r="F149" s="100"/>
      <c r="G149" s="102"/>
      <c r="H149" s="100"/>
      <c r="I149" s="103"/>
      <c r="J149" s="103"/>
      <c r="K149" s="104"/>
      <c r="L149" s="104"/>
      <c r="M149" s="102"/>
    </row>
    <row r="150" spans="2:13" ht="15">
      <c r="B150" s="100"/>
      <c r="C150" s="100"/>
      <c r="D150" s="100"/>
      <c r="E150" s="100"/>
      <c r="F150" s="100"/>
      <c r="G150" s="102"/>
      <c r="H150" s="100"/>
      <c r="I150" s="103"/>
      <c r="J150" s="103"/>
      <c r="K150" s="104"/>
      <c r="L150" s="104"/>
      <c r="M150" s="102"/>
    </row>
    <row r="151" spans="2:13" ht="15">
      <c r="B151" s="100"/>
      <c r="C151" s="100"/>
      <c r="D151" s="100"/>
      <c r="E151" s="100"/>
      <c r="F151" s="100"/>
      <c r="G151" s="102"/>
      <c r="H151" s="100"/>
      <c r="I151" s="103"/>
      <c r="J151" s="103"/>
      <c r="K151" s="104"/>
      <c r="L151" s="104"/>
      <c r="M151" s="102"/>
    </row>
    <row r="152" spans="2:13" ht="15">
      <c r="B152" s="100"/>
      <c r="C152" s="100"/>
      <c r="D152" s="100"/>
      <c r="E152" s="100"/>
      <c r="F152" s="100"/>
      <c r="G152" s="102"/>
      <c r="H152" s="100"/>
      <c r="I152" s="103"/>
      <c r="J152" s="103"/>
      <c r="K152" s="104"/>
      <c r="L152" s="104"/>
      <c r="M152" s="102"/>
    </row>
    <row r="153" spans="2:13" ht="15">
      <c r="B153" s="100"/>
      <c r="C153" s="100"/>
      <c r="D153" s="100"/>
      <c r="E153" s="100"/>
      <c r="F153" s="100"/>
      <c r="G153" s="102"/>
      <c r="H153" s="100"/>
      <c r="I153" s="103"/>
      <c r="J153" s="103"/>
      <c r="K153" s="104"/>
      <c r="L153" s="104"/>
      <c r="M153" s="102"/>
    </row>
    <row r="154" spans="2:13" ht="15">
      <c r="B154" s="100"/>
      <c r="C154" s="100"/>
      <c r="D154" s="100"/>
      <c r="E154" s="100"/>
      <c r="F154" s="100"/>
      <c r="G154" s="102"/>
      <c r="H154" s="100"/>
      <c r="I154" s="103"/>
      <c r="J154" s="103"/>
      <c r="K154" s="104"/>
      <c r="L154" s="104"/>
      <c r="M154" s="102"/>
    </row>
    <row r="155" spans="2:13" ht="15">
      <c r="B155" s="100"/>
      <c r="C155" s="100"/>
      <c r="D155" s="100"/>
      <c r="E155" s="100"/>
      <c r="F155" s="100"/>
      <c r="G155" s="102"/>
      <c r="H155" s="100"/>
      <c r="I155" s="103"/>
      <c r="J155" s="103"/>
      <c r="K155" s="104"/>
      <c r="L155" s="104"/>
      <c r="M155" s="102"/>
    </row>
    <row r="156" spans="2:13" ht="15">
      <c r="B156" s="100"/>
      <c r="C156" s="100"/>
      <c r="D156" s="100"/>
      <c r="E156" s="100"/>
      <c r="F156" s="100"/>
      <c r="G156" s="102"/>
      <c r="H156" s="100"/>
      <c r="I156" s="103"/>
      <c r="J156" s="103"/>
      <c r="K156" s="104"/>
      <c r="L156" s="104"/>
      <c r="M156" s="102"/>
    </row>
    <row r="157" spans="2:13" ht="15">
      <c r="B157" s="100"/>
      <c r="C157" s="100"/>
      <c r="D157" s="100"/>
      <c r="E157" s="100"/>
      <c r="F157" s="100"/>
      <c r="G157" s="102"/>
      <c r="H157" s="100"/>
      <c r="I157" s="103"/>
      <c r="J157" s="103"/>
      <c r="K157" s="104"/>
      <c r="L157" s="104"/>
      <c r="M157" s="102"/>
    </row>
    <row r="158" spans="2:13" ht="15">
      <c r="B158" s="100"/>
      <c r="C158" s="100"/>
      <c r="D158" s="100"/>
      <c r="E158" s="100"/>
      <c r="F158" s="100"/>
      <c r="G158" s="102"/>
      <c r="H158" s="100"/>
      <c r="I158" s="103"/>
      <c r="J158" s="103"/>
      <c r="K158" s="104"/>
      <c r="L158" s="104"/>
      <c r="M158" s="102"/>
    </row>
    <row r="159" spans="2:13" ht="15">
      <c r="B159" s="100"/>
      <c r="C159" s="100"/>
      <c r="D159" s="100"/>
      <c r="E159" s="100"/>
      <c r="F159" s="100"/>
      <c r="G159" s="102"/>
      <c r="H159" s="100"/>
      <c r="I159" s="103"/>
      <c r="J159" s="103"/>
      <c r="K159" s="104"/>
      <c r="L159" s="104"/>
      <c r="M159" s="102"/>
    </row>
    <row r="160" spans="2:13" ht="15">
      <c r="B160" s="100"/>
      <c r="C160" s="100"/>
      <c r="D160" s="100"/>
      <c r="E160" s="100"/>
      <c r="F160" s="100"/>
      <c r="G160" s="102"/>
      <c r="H160" s="100"/>
      <c r="I160" s="103"/>
      <c r="J160" s="103"/>
      <c r="K160" s="104"/>
      <c r="L160" s="104"/>
      <c r="M160" s="102"/>
    </row>
    <row r="161" spans="2:13" ht="15">
      <c r="B161" s="100"/>
      <c r="C161" s="100"/>
      <c r="D161" s="100"/>
      <c r="E161" s="100"/>
      <c r="F161" s="100"/>
      <c r="G161" s="102"/>
      <c r="H161" s="100"/>
      <c r="I161" s="103"/>
      <c r="J161" s="103"/>
      <c r="K161" s="104"/>
      <c r="L161" s="104"/>
      <c r="M161" s="102"/>
    </row>
    <row r="162" spans="2:13" ht="15">
      <c r="B162" s="100"/>
      <c r="C162" s="100"/>
      <c r="D162" s="100"/>
      <c r="E162" s="100"/>
      <c r="F162" s="100"/>
      <c r="G162" s="102"/>
      <c r="H162" s="100"/>
      <c r="I162" s="103"/>
      <c r="J162" s="103"/>
      <c r="K162" s="104"/>
      <c r="L162" s="104"/>
      <c r="M162" s="102"/>
    </row>
    <row r="163" spans="2:13" ht="15">
      <c r="B163" s="100"/>
      <c r="C163" s="100"/>
      <c r="D163" s="100"/>
      <c r="E163" s="100"/>
      <c r="F163" s="100"/>
      <c r="G163" s="102"/>
      <c r="H163" s="100"/>
      <c r="I163" s="103"/>
      <c r="J163" s="103"/>
      <c r="K163" s="104"/>
      <c r="L163" s="104"/>
      <c r="M163" s="102"/>
    </row>
    <row r="164" spans="2:13" ht="15">
      <c r="B164" s="100"/>
      <c r="C164" s="100"/>
      <c r="D164" s="100"/>
      <c r="E164" s="100"/>
      <c r="F164" s="100"/>
      <c r="G164" s="102"/>
      <c r="H164" s="100"/>
      <c r="I164" s="103"/>
      <c r="J164" s="103"/>
      <c r="K164" s="104"/>
      <c r="L164" s="104"/>
      <c r="M164" s="102"/>
    </row>
    <row r="165" spans="2:13" ht="15">
      <c r="B165" s="100"/>
      <c r="C165" s="100"/>
      <c r="D165" s="100"/>
      <c r="E165" s="100"/>
      <c r="F165" s="100"/>
      <c r="G165" s="102"/>
      <c r="H165" s="100"/>
      <c r="I165" s="103"/>
      <c r="J165" s="103"/>
      <c r="K165" s="104"/>
      <c r="L165" s="104"/>
      <c r="M165" s="102"/>
    </row>
    <row r="166" spans="2:13" ht="15">
      <c r="B166" s="100"/>
      <c r="C166" s="100"/>
      <c r="D166" s="100"/>
      <c r="E166" s="100"/>
      <c r="F166" s="100"/>
      <c r="G166" s="102"/>
      <c r="H166" s="100"/>
      <c r="I166" s="103"/>
      <c r="J166" s="103"/>
      <c r="K166" s="104"/>
      <c r="L166" s="104"/>
      <c r="M166" s="102"/>
    </row>
    <row r="167" spans="2:13" ht="15">
      <c r="B167" s="100"/>
      <c r="C167" s="100"/>
      <c r="D167" s="100"/>
      <c r="E167" s="100"/>
      <c r="F167" s="100"/>
      <c r="G167" s="102"/>
      <c r="H167" s="100"/>
      <c r="I167" s="103"/>
      <c r="J167" s="103"/>
      <c r="K167" s="104"/>
      <c r="L167" s="104"/>
      <c r="M167" s="102"/>
    </row>
    <row r="168" spans="2:13" ht="15">
      <c r="B168" s="100"/>
      <c r="C168" s="100"/>
      <c r="D168" s="100"/>
      <c r="E168" s="100"/>
      <c r="F168" s="100"/>
      <c r="G168" s="102"/>
      <c r="H168" s="100"/>
      <c r="I168" s="103"/>
      <c r="J168" s="103"/>
      <c r="K168" s="104"/>
      <c r="L168" s="104"/>
      <c r="M168" s="102"/>
    </row>
    <row r="169" spans="2:13" ht="15">
      <c r="B169" s="100"/>
      <c r="C169" s="100"/>
      <c r="D169" s="100"/>
      <c r="E169" s="100"/>
      <c r="F169" s="100"/>
      <c r="G169" s="102"/>
      <c r="H169" s="100"/>
      <c r="I169" s="103"/>
      <c r="J169" s="103"/>
      <c r="K169" s="104"/>
      <c r="L169" s="104"/>
      <c r="M169" s="102"/>
    </row>
    <row r="170" spans="2:13" ht="15">
      <c r="B170" s="100"/>
      <c r="C170" s="100"/>
      <c r="D170" s="100"/>
      <c r="E170" s="100"/>
      <c r="F170" s="100"/>
      <c r="G170" s="102"/>
      <c r="H170" s="100"/>
      <c r="I170" s="103"/>
      <c r="J170" s="103"/>
      <c r="K170" s="104"/>
      <c r="L170" s="104"/>
      <c r="M170" s="102"/>
    </row>
  </sheetData>
  <mergeCells count="6">
    <mergeCell ref="A1:M1"/>
    <mergeCell ref="A4:A5"/>
    <mergeCell ref="B4:G4"/>
    <mergeCell ref="H4:M4"/>
    <mergeCell ref="A32:D32"/>
    <mergeCell ref="H32:J32"/>
  </mergeCells>
  <printOptions horizontalCentered="1"/>
  <pageMargins left="0" right="0" top="0.7086614173228347" bottom="0.4330708661417323" header="0.5118110236220472" footer="0.2362204724409449"/>
  <pageSetup horizontalDpi="600" verticalDpi="600" orientation="landscape" paperSize="9" scale="58" r:id="rId1"/>
  <headerFooter alignWithMargins="0">
    <oddFooter>&amp;C리드릭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3"/>
  <sheetViews>
    <sheetView view="pageBreakPreview" zoomScale="90" zoomScaleSheetLayoutView="90" workbookViewId="0" topLeftCell="A1">
      <pane xSplit="8" ySplit="5" topLeftCell="M88" activePane="bottomRight" state="frozen"/>
      <selection pane="topLeft" activeCell="E100" sqref="E100"/>
      <selection pane="topRight" activeCell="E100" sqref="E100"/>
      <selection pane="bottomLeft" activeCell="E100" sqref="E100"/>
      <selection pane="bottomRight" activeCell="H97" sqref="H97"/>
    </sheetView>
  </sheetViews>
  <sheetFormatPr defaultColWidth="9.140625" defaultRowHeight="15"/>
  <cols>
    <col min="1" max="1" width="7.57421875" style="0" customWidth="1"/>
    <col min="2" max="2" width="7.421875" style="0" customWidth="1"/>
    <col min="3" max="3" width="8.8515625" style="0" customWidth="1"/>
    <col min="4" max="4" width="4.421875" style="0" bestFit="1" customWidth="1"/>
    <col min="5" max="7" width="12.7109375" style="2" customWidth="1"/>
    <col min="8" max="8" width="14.57421875" style="2" bestFit="1" customWidth="1"/>
    <col min="9" max="9" width="1.57421875" style="0" customWidth="1"/>
    <col min="10" max="10" width="15.7109375" style="0" bestFit="1" customWidth="1"/>
  </cols>
  <sheetData>
    <row r="1" spans="1:8" ht="15">
      <c r="A1" s="144" t="s">
        <v>14</v>
      </c>
      <c r="B1" s="144"/>
      <c r="C1" s="144"/>
      <c r="D1" s="144"/>
      <c r="E1" s="144"/>
      <c r="F1" s="144"/>
      <c r="G1" s="144"/>
      <c r="H1" s="144"/>
    </row>
    <row r="2" spans="1:8" ht="24">
      <c r="A2" s="145" t="s">
        <v>15</v>
      </c>
      <c r="B2" s="145"/>
      <c r="C2" s="145"/>
      <c r="D2" s="145"/>
      <c r="E2" s="145"/>
      <c r="F2" s="145"/>
      <c r="G2" s="145"/>
      <c r="H2" s="145"/>
    </row>
    <row r="3" spans="1:8" ht="18" customHeight="1">
      <c r="A3" s="3"/>
      <c r="B3" s="4"/>
      <c r="C3" s="4"/>
      <c r="D3" s="5"/>
      <c r="E3" s="5"/>
      <c r="F3" s="5"/>
      <c r="G3" s="5"/>
      <c r="H3" s="6"/>
    </row>
    <row r="4" spans="1:8" ht="15">
      <c r="A4" s="146" t="s">
        <v>16</v>
      </c>
      <c r="B4" s="147"/>
      <c r="C4" s="148"/>
      <c r="D4" s="149" t="s">
        <v>11</v>
      </c>
      <c r="E4" s="151" t="s">
        <v>17</v>
      </c>
      <c r="F4" s="151" t="s">
        <v>18</v>
      </c>
      <c r="G4" s="151" t="s">
        <v>19</v>
      </c>
      <c r="H4" s="151" t="s">
        <v>12</v>
      </c>
    </row>
    <row r="5" spans="1:8" ht="15">
      <c r="A5" s="7" t="s">
        <v>20</v>
      </c>
      <c r="B5" s="8" t="s">
        <v>21</v>
      </c>
      <c r="C5" s="9" t="s">
        <v>22</v>
      </c>
      <c r="D5" s="150"/>
      <c r="E5" s="152"/>
      <c r="F5" s="152"/>
      <c r="G5" s="152"/>
      <c r="H5" s="152"/>
    </row>
    <row r="6" spans="1:10" ht="15.75" customHeight="1">
      <c r="A6" s="122" t="s">
        <v>23</v>
      </c>
      <c r="B6" s="122" t="s">
        <v>24</v>
      </c>
      <c r="C6" s="124" t="s">
        <v>25</v>
      </c>
      <c r="D6" s="10" t="s">
        <v>26</v>
      </c>
      <c r="E6" s="12">
        <v>223722000</v>
      </c>
      <c r="F6" s="11">
        <v>0</v>
      </c>
      <c r="G6" s="11">
        <v>0</v>
      </c>
      <c r="H6" s="11">
        <f>SUM(E6:G6)</f>
        <v>223722000</v>
      </c>
      <c r="J6" s="36"/>
    </row>
    <row r="7" spans="1:10" ht="15.75" customHeight="1">
      <c r="A7" s="121"/>
      <c r="B7" s="121"/>
      <c r="C7" s="127"/>
      <c r="D7" s="10" t="s">
        <v>27</v>
      </c>
      <c r="E7" s="12">
        <v>223722000</v>
      </c>
      <c r="F7" s="13">
        <v>0</v>
      </c>
      <c r="G7" s="13">
        <v>0</v>
      </c>
      <c r="H7" s="11">
        <f>SUM(E7:G7)</f>
        <v>223722000</v>
      </c>
      <c r="J7" s="37"/>
    </row>
    <row r="8" spans="1:10" ht="15.75" customHeight="1">
      <c r="A8" s="121"/>
      <c r="B8" s="121"/>
      <c r="C8" s="130"/>
      <c r="D8" s="10" t="s">
        <v>28</v>
      </c>
      <c r="E8" s="12">
        <f>E6-E7</f>
        <v>0</v>
      </c>
      <c r="F8" s="12">
        <f>F6-F7</f>
        <v>0</v>
      </c>
      <c r="G8" s="12">
        <f>G6-G7</f>
        <v>0</v>
      </c>
      <c r="H8" s="11">
        <f>SUM(E8:G8)</f>
        <v>0</v>
      </c>
      <c r="J8" s="37"/>
    </row>
    <row r="9" spans="1:10" ht="15.75" customHeight="1">
      <c r="A9" s="121"/>
      <c r="B9" s="121" t="s">
        <v>29</v>
      </c>
      <c r="C9" s="124" t="s">
        <v>30</v>
      </c>
      <c r="D9" s="10" t="s">
        <v>26</v>
      </c>
      <c r="E9" s="12">
        <v>28556000</v>
      </c>
      <c r="F9" s="13">
        <v>0</v>
      </c>
      <c r="G9" s="13">
        <v>0</v>
      </c>
      <c r="H9" s="11">
        <f aca="true" t="shared" si="0" ref="H9:H71">SUM(E9:G9)</f>
        <v>28556000</v>
      </c>
      <c r="J9" s="36"/>
    </row>
    <row r="10" spans="1:10" ht="15.75" customHeight="1">
      <c r="A10" s="121"/>
      <c r="B10" s="121"/>
      <c r="C10" s="127"/>
      <c r="D10" s="10" t="s">
        <v>27</v>
      </c>
      <c r="E10" s="12">
        <v>28556000</v>
      </c>
      <c r="F10" s="13">
        <v>0</v>
      </c>
      <c r="G10" s="13">
        <v>0</v>
      </c>
      <c r="H10" s="11">
        <f t="shared" si="0"/>
        <v>28556000</v>
      </c>
      <c r="J10" s="37"/>
    </row>
    <row r="11" spans="1:10" ht="15.75" customHeight="1">
      <c r="A11" s="121"/>
      <c r="B11" s="121"/>
      <c r="C11" s="130"/>
      <c r="D11" s="10" t="s">
        <v>28</v>
      </c>
      <c r="E11" s="12">
        <f>E9-E10</f>
        <v>0</v>
      </c>
      <c r="F11" s="12">
        <f>F9-F10</f>
        <v>0</v>
      </c>
      <c r="G11" s="12">
        <f>G9-G10</f>
        <v>0</v>
      </c>
      <c r="H11" s="11">
        <f t="shared" si="0"/>
        <v>0</v>
      </c>
      <c r="J11" s="37"/>
    </row>
    <row r="12" spans="1:10" ht="15.75" customHeight="1">
      <c r="A12" s="121"/>
      <c r="B12" s="121" t="s">
        <v>29</v>
      </c>
      <c r="C12" s="122" t="s">
        <v>31</v>
      </c>
      <c r="D12" s="10" t="s">
        <v>26</v>
      </c>
      <c r="E12" s="12">
        <f aca="true" t="shared" si="1" ref="E12:G13">E6+E9</f>
        <v>252278000</v>
      </c>
      <c r="F12" s="12">
        <f t="shared" si="1"/>
        <v>0</v>
      </c>
      <c r="G12" s="12">
        <f t="shared" si="1"/>
        <v>0</v>
      </c>
      <c r="H12" s="11">
        <f t="shared" si="0"/>
        <v>252278000</v>
      </c>
      <c r="J12" s="37"/>
    </row>
    <row r="13" spans="1:10" ht="15.75" customHeight="1">
      <c r="A13" s="121"/>
      <c r="B13" s="121"/>
      <c r="C13" s="121"/>
      <c r="D13" s="10" t="s">
        <v>27</v>
      </c>
      <c r="E13" s="12">
        <f t="shared" si="1"/>
        <v>252278000</v>
      </c>
      <c r="F13" s="12">
        <f t="shared" si="1"/>
        <v>0</v>
      </c>
      <c r="G13" s="12">
        <f t="shared" si="1"/>
        <v>0</v>
      </c>
      <c r="H13" s="11">
        <f t="shared" si="0"/>
        <v>252278000</v>
      </c>
      <c r="J13" s="37"/>
    </row>
    <row r="14" spans="1:10" ht="15.75" customHeight="1">
      <c r="A14" s="121"/>
      <c r="B14" s="123"/>
      <c r="C14" s="123"/>
      <c r="D14" s="10" t="s">
        <v>28</v>
      </c>
      <c r="E14" s="12">
        <f>E12-E13</f>
        <v>0</v>
      </c>
      <c r="F14" s="12">
        <f>F12-F13</f>
        <v>0</v>
      </c>
      <c r="G14" s="12">
        <f>G12-G13</f>
        <v>0</v>
      </c>
      <c r="H14" s="11">
        <f t="shared" si="0"/>
        <v>0</v>
      </c>
      <c r="J14" s="37"/>
    </row>
    <row r="15" spans="1:10" ht="15.75" customHeight="1">
      <c r="A15" s="121"/>
      <c r="B15" s="122" t="str">
        <f>C15</f>
        <v>자본보조금수입(사회복지과)</v>
      </c>
      <c r="C15" s="124" t="s">
        <v>32</v>
      </c>
      <c r="D15" s="10" t="s">
        <v>26</v>
      </c>
      <c r="E15" s="12">
        <v>20000000</v>
      </c>
      <c r="F15" s="13">
        <v>0</v>
      </c>
      <c r="G15" s="13">
        <v>0</v>
      </c>
      <c r="H15" s="11">
        <f t="shared" si="0"/>
        <v>20000000</v>
      </c>
      <c r="J15" s="37"/>
    </row>
    <row r="16" spans="1:10" ht="15.75" customHeight="1">
      <c r="A16" s="121"/>
      <c r="B16" s="121"/>
      <c r="C16" s="127"/>
      <c r="D16" s="10" t="s">
        <v>27</v>
      </c>
      <c r="E16" s="12">
        <v>20000000</v>
      </c>
      <c r="F16" s="13">
        <v>0</v>
      </c>
      <c r="G16" s="13">
        <v>0</v>
      </c>
      <c r="H16" s="11">
        <f t="shared" si="0"/>
        <v>20000000</v>
      </c>
      <c r="J16" s="37"/>
    </row>
    <row r="17" spans="1:10" ht="15.75" customHeight="1">
      <c r="A17" s="121"/>
      <c r="B17" s="121"/>
      <c r="C17" s="130"/>
      <c r="D17" s="10" t="s">
        <v>28</v>
      </c>
      <c r="E17" s="12">
        <f>E15-E16</f>
        <v>0</v>
      </c>
      <c r="F17" s="12">
        <f>F15-F16</f>
        <v>0</v>
      </c>
      <c r="G17" s="12">
        <f>G15-G16</f>
        <v>0</v>
      </c>
      <c r="H17" s="11">
        <f t="shared" si="0"/>
        <v>0</v>
      </c>
      <c r="J17" s="37"/>
    </row>
    <row r="18" spans="1:10" ht="15.75" customHeight="1">
      <c r="A18" s="121"/>
      <c r="B18" s="121" t="s">
        <v>29</v>
      </c>
      <c r="C18" s="122" t="s">
        <v>31</v>
      </c>
      <c r="D18" s="10" t="s">
        <v>26</v>
      </c>
      <c r="E18" s="12">
        <f>E15</f>
        <v>20000000</v>
      </c>
      <c r="F18" s="12">
        <f aca="true" t="shared" si="2" ref="F18:G18">F15</f>
        <v>0</v>
      </c>
      <c r="G18" s="12">
        <f t="shared" si="2"/>
        <v>0</v>
      </c>
      <c r="H18" s="11">
        <f t="shared" si="0"/>
        <v>20000000</v>
      </c>
      <c r="J18" s="37"/>
    </row>
    <row r="19" spans="1:10" ht="15.75" customHeight="1">
      <c r="A19" s="121"/>
      <c r="B19" s="121"/>
      <c r="C19" s="121"/>
      <c r="D19" s="10" t="s">
        <v>27</v>
      </c>
      <c r="E19" s="12">
        <f aca="true" t="shared" si="3" ref="E19:G19">E16</f>
        <v>20000000</v>
      </c>
      <c r="F19" s="12">
        <f t="shared" si="3"/>
        <v>0</v>
      </c>
      <c r="G19" s="12">
        <f t="shared" si="3"/>
        <v>0</v>
      </c>
      <c r="H19" s="11">
        <f t="shared" si="0"/>
        <v>20000000</v>
      </c>
      <c r="J19" s="37"/>
    </row>
    <row r="20" spans="1:10" ht="15.75" customHeight="1">
      <c r="A20" s="121"/>
      <c r="B20" s="123"/>
      <c r="C20" s="123"/>
      <c r="D20" s="10" t="s">
        <v>28</v>
      </c>
      <c r="E20" s="12">
        <f>E18-E19</f>
        <v>0</v>
      </c>
      <c r="F20" s="12">
        <f>F18-F19</f>
        <v>0</v>
      </c>
      <c r="G20" s="12">
        <f>G18-G19</f>
        <v>0</v>
      </c>
      <c r="H20" s="11">
        <f t="shared" si="0"/>
        <v>0</v>
      </c>
      <c r="J20" s="37"/>
    </row>
    <row r="21" spans="1:10" ht="15.75" customHeight="1" hidden="1">
      <c r="A21" s="121"/>
      <c r="B21" s="122" t="str">
        <f>C21</f>
        <v>기타보조금수입</v>
      </c>
      <c r="C21" s="124" t="s">
        <v>33</v>
      </c>
      <c r="D21" s="10" t="s">
        <v>26</v>
      </c>
      <c r="E21" s="12">
        <v>0</v>
      </c>
      <c r="F21" s="13">
        <v>0</v>
      </c>
      <c r="G21" s="13">
        <v>0</v>
      </c>
      <c r="H21" s="11">
        <f t="shared" si="0"/>
        <v>0</v>
      </c>
      <c r="J21" s="37"/>
    </row>
    <row r="22" spans="1:10" ht="15.75" customHeight="1" hidden="1">
      <c r="A22" s="121"/>
      <c r="B22" s="121"/>
      <c r="C22" s="127"/>
      <c r="D22" s="10" t="s">
        <v>27</v>
      </c>
      <c r="E22" s="12">
        <v>0</v>
      </c>
      <c r="F22" s="13">
        <v>0</v>
      </c>
      <c r="G22" s="13">
        <v>0</v>
      </c>
      <c r="H22" s="11">
        <f t="shared" si="0"/>
        <v>0</v>
      </c>
      <c r="J22" s="37"/>
    </row>
    <row r="23" spans="1:10" ht="15.75" customHeight="1" hidden="1">
      <c r="A23" s="121"/>
      <c r="B23" s="121"/>
      <c r="C23" s="130"/>
      <c r="D23" s="10" t="s">
        <v>28</v>
      </c>
      <c r="E23" s="12">
        <f>E21-E22</f>
        <v>0</v>
      </c>
      <c r="F23" s="12">
        <f>F21-F22</f>
        <v>0</v>
      </c>
      <c r="G23" s="12">
        <f>G21-G22</f>
        <v>0</v>
      </c>
      <c r="H23" s="11">
        <f t="shared" si="0"/>
        <v>0</v>
      </c>
      <c r="J23" s="37"/>
    </row>
    <row r="24" spans="1:10" ht="15.75" customHeight="1" hidden="1">
      <c r="A24" s="121"/>
      <c r="B24" s="121" t="s">
        <v>29</v>
      </c>
      <c r="C24" s="122" t="s">
        <v>34</v>
      </c>
      <c r="D24" s="10" t="s">
        <v>26</v>
      </c>
      <c r="E24" s="12">
        <f>E21</f>
        <v>0</v>
      </c>
      <c r="F24" s="12">
        <f aca="true" t="shared" si="4" ref="F24:G24">F21</f>
        <v>0</v>
      </c>
      <c r="G24" s="12">
        <f t="shared" si="4"/>
        <v>0</v>
      </c>
      <c r="H24" s="11">
        <f t="shared" si="0"/>
        <v>0</v>
      </c>
      <c r="J24" s="37"/>
    </row>
    <row r="25" spans="1:10" ht="15.75" customHeight="1" hidden="1">
      <c r="A25" s="121"/>
      <c r="B25" s="121"/>
      <c r="C25" s="121"/>
      <c r="D25" s="10" t="s">
        <v>27</v>
      </c>
      <c r="E25" s="12">
        <f aca="true" t="shared" si="5" ref="E25:G25">E22</f>
        <v>0</v>
      </c>
      <c r="F25" s="12">
        <f t="shared" si="5"/>
        <v>0</v>
      </c>
      <c r="G25" s="12">
        <f t="shared" si="5"/>
        <v>0</v>
      </c>
      <c r="H25" s="11">
        <f t="shared" si="0"/>
        <v>0</v>
      </c>
      <c r="J25" s="37"/>
    </row>
    <row r="26" spans="1:10" ht="15.75" customHeight="1" hidden="1">
      <c r="A26" s="121"/>
      <c r="B26" s="123"/>
      <c r="C26" s="123"/>
      <c r="D26" s="10" t="s">
        <v>28</v>
      </c>
      <c r="E26" s="12">
        <f>E24-E25</f>
        <v>0</v>
      </c>
      <c r="F26" s="12">
        <f>F24-F25</f>
        <v>0</v>
      </c>
      <c r="G26" s="12">
        <f>G24-G25</f>
        <v>0</v>
      </c>
      <c r="H26" s="11">
        <f t="shared" si="0"/>
        <v>0</v>
      </c>
      <c r="J26" s="37"/>
    </row>
    <row r="27" spans="1:10" ht="15.75" customHeight="1" hidden="1">
      <c r="A27" s="121"/>
      <c r="B27" s="122" t="str">
        <f>C27</f>
        <v>고용노동부(4대보험)</v>
      </c>
      <c r="C27" s="124" t="s">
        <v>35</v>
      </c>
      <c r="D27" s="10" t="s">
        <v>26</v>
      </c>
      <c r="E27" s="12">
        <v>0</v>
      </c>
      <c r="F27" s="13">
        <v>0</v>
      </c>
      <c r="G27" s="13">
        <v>0</v>
      </c>
      <c r="H27" s="11">
        <f t="shared" si="0"/>
        <v>0</v>
      </c>
      <c r="J27" s="37"/>
    </row>
    <row r="28" spans="1:8" ht="15.75" customHeight="1" hidden="1">
      <c r="A28" s="121"/>
      <c r="B28" s="121"/>
      <c r="C28" s="127"/>
      <c r="D28" s="10" t="s">
        <v>27</v>
      </c>
      <c r="E28" s="12">
        <v>0</v>
      </c>
      <c r="F28" s="13">
        <v>0</v>
      </c>
      <c r="G28" s="13">
        <v>0</v>
      </c>
      <c r="H28" s="11">
        <f t="shared" si="0"/>
        <v>0</v>
      </c>
    </row>
    <row r="29" spans="1:8" ht="15.75" customHeight="1" hidden="1">
      <c r="A29" s="121"/>
      <c r="B29" s="121"/>
      <c r="C29" s="130"/>
      <c r="D29" s="10" t="s">
        <v>28</v>
      </c>
      <c r="E29" s="12">
        <f>E27-E28</f>
        <v>0</v>
      </c>
      <c r="F29" s="12">
        <f>F27-F28</f>
        <v>0</v>
      </c>
      <c r="G29" s="12">
        <f>G27-G28</f>
        <v>0</v>
      </c>
      <c r="H29" s="11">
        <f t="shared" si="0"/>
        <v>0</v>
      </c>
    </row>
    <row r="30" spans="1:8" ht="15.75" customHeight="1" hidden="1">
      <c r="A30" s="121"/>
      <c r="B30" s="121" t="s">
        <v>29</v>
      </c>
      <c r="C30" s="122" t="s">
        <v>13</v>
      </c>
      <c r="D30" s="10" t="s">
        <v>26</v>
      </c>
      <c r="E30" s="12">
        <f>E27</f>
        <v>0</v>
      </c>
      <c r="F30" s="12">
        <f aca="true" t="shared" si="6" ref="F30:G30">F27</f>
        <v>0</v>
      </c>
      <c r="G30" s="12">
        <f t="shared" si="6"/>
        <v>0</v>
      </c>
      <c r="H30" s="11">
        <f t="shared" si="0"/>
        <v>0</v>
      </c>
    </row>
    <row r="31" spans="1:8" ht="15.75" customHeight="1" hidden="1">
      <c r="A31" s="121"/>
      <c r="B31" s="121"/>
      <c r="C31" s="121"/>
      <c r="D31" s="10" t="s">
        <v>27</v>
      </c>
      <c r="E31" s="12">
        <f aca="true" t="shared" si="7" ref="E31:G31">E28</f>
        <v>0</v>
      </c>
      <c r="F31" s="12">
        <f t="shared" si="7"/>
        <v>0</v>
      </c>
      <c r="G31" s="12">
        <f t="shared" si="7"/>
        <v>0</v>
      </c>
      <c r="H31" s="11">
        <f t="shared" si="0"/>
        <v>0</v>
      </c>
    </row>
    <row r="32" spans="1:8" ht="15.75" customHeight="1" hidden="1">
      <c r="A32" s="121"/>
      <c r="B32" s="123"/>
      <c r="C32" s="123"/>
      <c r="D32" s="10" t="s">
        <v>28</v>
      </c>
      <c r="E32" s="12">
        <f>E30-E31</f>
        <v>0</v>
      </c>
      <c r="F32" s="12">
        <f>F30-F31</f>
        <v>0</v>
      </c>
      <c r="G32" s="12">
        <f>G30-G31</f>
        <v>0</v>
      </c>
      <c r="H32" s="11">
        <f t="shared" si="0"/>
        <v>0</v>
      </c>
    </row>
    <row r="33" spans="1:10" ht="15.75" customHeight="1">
      <c r="A33" s="121"/>
      <c r="B33" s="124" t="s">
        <v>36</v>
      </c>
      <c r="C33" s="126"/>
      <c r="D33" s="10" t="s">
        <v>26</v>
      </c>
      <c r="E33" s="12">
        <f>E30+E24+E18+E12</f>
        <v>272278000</v>
      </c>
      <c r="F33" s="12">
        <f aca="true" t="shared" si="8" ref="F33:G33">F30+F24+F18+F12</f>
        <v>0</v>
      </c>
      <c r="G33" s="12">
        <f t="shared" si="8"/>
        <v>0</v>
      </c>
      <c r="H33" s="11">
        <f t="shared" si="0"/>
        <v>272278000</v>
      </c>
      <c r="J33" s="1"/>
    </row>
    <row r="34" spans="1:8" ht="15.75" customHeight="1">
      <c r="A34" s="121"/>
      <c r="B34" s="127"/>
      <c r="C34" s="129"/>
      <c r="D34" s="10" t="s">
        <v>27</v>
      </c>
      <c r="E34" s="40">
        <f aca="true" t="shared" si="9" ref="E34:G34">E31+E25+E19+E13</f>
        <v>272278000</v>
      </c>
      <c r="F34" s="12">
        <f t="shared" si="9"/>
        <v>0</v>
      </c>
      <c r="G34" s="12">
        <f t="shared" si="9"/>
        <v>0</v>
      </c>
      <c r="H34" s="11">
        <f t="shared" si="0"/>
        <v>272278000</v>
      </c>
    </row>
    <row r="35" spans="1:8" ht="15.75" customHeight="1">
      <c r="A35" s="123"/>
      <c r="B35" s="130"/>
      <c r="C35" s="132"/>
      <c r="D35" s="10" t="s">
        <v>28</v>
      </c>
      <c r="E35" s="12">
        <f>E33-E34</f>
        <v>0</v>
      </c>
      <c r="F35" s="12">
        <f>F33-F34</f>
        <v>0</v>
      </c>
      <c r="G35" s="12">
        <f>G33-G34</f>
        <v>0</v>
      </c>
      <c r="H35" s="11">
        <f t="shared" si="0"/>
        <v>0</v>
      </c>
    </row>
    <row r="36" spans="1:8" ht="15.75" customHeight="1">
      <c r="A36" s="122" t="s">
        <v>37</v>
      </c>
      <c r="B36" s="122" t="s">
        <v>37</v>
      </c>
      <c r="C36" s="142" t="s">
        <v>37</v>
      </c>
      <c r="D36" s="10" t="s">
        <v>26</v>
      </c>
      <c r="E36" s="12"/>
      <c r="F36" s="13">
        <v>0</v>
      </c>
      <c r="G36" s="13">
        <v>130000</v>
      </c>
      <c r="H36" s="11">
        <f t="shared" si="0"/>
        <v>130000</v>
      </c>
    </row>
    <row r="37" spans="1:8" ht="15.75" customHeight="1">
      <c r="A37" s="121"/>
      <c r="B37" s="121"/>
      <c r="C37" s="120"/>
      <c r="D37" s="10" t="s">
        <v>27</v>
      </c>
      <c r="E37" s="12"/>
      <c r="F37" s="13">
        <v>0</v>
      </c>
      <c r="G37" s="13">
        <v>130000</v>
      </c>
      <c r="H37" s="11">
        <f t="shared" si="0"/>
        <v>130000</v>
      </c>
    </row>
    <row r="38" spans="1:8" ht="15.75" customHeight="1">
      <c r="A38" s="121"/>
      <c r="B38" s="121"/>
      <c r="C38" s="143"/>
      <c r="D38" s="10" t="s">
        <v>28</v>
      </c>
      <c r="E38" s="12">
        <f>E36-E37</f>
        <v>0</v>
      </c>
      <c r="F38" s="12">
        <f>F36-F37</f>
        <v>0</v>
      </c>
      <c r="G38" s="12">
        <f>G36-G37</f>
        <v>0</v>
      </c>
      <c r="H38" s="11">
        <f t="shared" si="0"/>
        <v>0</v>
      </c>
    </row>
    <row r="39" spans="1:8" ht="15.75" customHeight="1">
      <c r="A39" s="121"/>
      <c r="B39" s="121" t="s">
        <v>29</v>
      </c>
      <c r="C39" s="122" t="s">
        <v>34</v>
      </c>
      <c r="D39" s="10" t="s">
        <v>26</v>
      </c>
      <c r="E39" s="12">
        <f>E36</f>
        <v>0</v>
      </c>
      <c r="F39" s="12">
        <f aca="true" t="shared" si="10" ref="F39:G39">F36</f>
        <v>0</v>
      </c>
      <c r="G39" s="12">
        <f t="shared" si="10"/>
        <v>130000</v>
      </c>
      <c r="H39" s="11">
        <f t="shared" si="0"/>
        <v>130000</v>
      </c>
    </row>
    <row r="40" spans="1:8" ht="15.75" customHeight="1">
      <c r="A40" s="121"/>
      <c r="B40" s="121"/>
      <c r="C40" s="121"/>
      <c r="D40" s="10" t="s">
        <v>27</v>
      </c>
      <c r="E40" s="12">
        <f aca="true" t="shared" si="11" ref="E40:G40">E37</f>
        <v>0</v>
      </c>
      <c r="F40" s="12">
        <f t="shared" si="11"/>
        <v>0</v>
      </c>
      <c r="G40" s="12">
        <f t="shared" si="11"/>
        <v>130000</v>
      </c>
      <c r="H40" s="11">
        <f t="shared" si="0"/>
        <v>130000</v>
      </c>
    </row>
    <row r="41" spans="1:8" ht="15.75" customHeight="1">
      <c r="A41" s="121"/>
      <c r="B41" s="123"/>
      <c r="C41" s="123"/>
      <c r="D41" s="10" t="s">
        <v>28</v>
      </c>
      <c r="E41" s="12">
        <f>E39-E40</f>
        <v>0</v>
      </c>
      <c r="F41" s="12">
        <f>F39-F40</f>
        <v>0</v>
      </c>
      <c r="G41" s="12">
        <f>G39-G40</f>
        <v>0</v>
      </c>
      <c r="H41" s="11">
        <f t="shared" si="0"/>
        <v>0</v>
      </c>
    </row>
    <row r="42" spans="1:8" ht="15.75" customHeight="1">
      <c r="A42" s="121"/>
      <c r="B42" s="124" t="s">
        <v>36</v>
      </c>
      <c r="C42" s="126"/>
      <c r="D42" s="10" t="s">
        <v>26</v>
      </c>
      <c r="E42" s="12">
        <f aca="true" t="shared" si="12" ref="E42:G43">E39</f>
        <v>0</v>
      </c>
      <c r="F42" s="12">
        <f t="shared" si="12"/>
        <v>0</v>
      </c>
      <c r="G42" s="12">
        <f t="shared" si="12"/>
        <v>130000</v>
      </c>
      <c r="H42" s="11">
        <f t="shared" si="0"/>
        <v>130000</v>
      </c>
    </row>
    <row r="43" spans="1:8" ht="15.75" customHeight="1">
      <c r="A43" s="121"/>
      <c r="B43" s="127"/>
      <c r="C43" s="129"/>
      <c r="D43" s="10" t="s">
        <v>27</v>
      </c>
      <c r="E43" s="12">
        <f t="shared" si="12"/>
        <v>0</v>
      </c>
      <c r="F43" s="12">
        <f t="shared" si="12"/>
        <v>0</v>
      </c>
      <c r="G43" s="12">
        <f t="shared" si="12"/>
        <v>130000</v>
      </c>
      <c r="H43" s="11">
        <f t="shared" si="0"/>
        <v>130000</v>
      </c>
    </row>
    <row r="44" spans="1:8" ht="15.75" customHeight="1">
      <c r="A44" s="123"/>
      <c r="B44" s="130"/>
      <c r="C44" s="132"/>
      <c r="D44" s="10" t="s">
        <v>28</v>
      </c>
      <c r="E44" s="12">
        <f>E42-E43</f>
        <v>0</v>
      </c>
      <c r="F44" s="12">
        <f>F42-F43</f>
        <v>0</v>
      </c>
      <c r="G44" s="12">
        <f>G42-G43</f>
        <v>0</v>
      </c>
      <c r="H44" s="11">
        <f t="shared" si="0"/>
        <v>0</v>
      </c>
    </row>
    <row r="45" spans="1:8" ht="15.75" customHeight="1">
      <c r="A45" s="142" t="s">
        <v>38</v>
      </c>
      <c r="B45" s="122" t="str">
        <f>C45</f>
        <v>인쇄사업수입</v>
      </c>
      <c r="C45" s="127" t="s">
        <v>39</v>
      </c>
      <c r="D45" s="10" t="s">
        <v>26</v>
      </c>
      <c r="E45" s="12">
        <v>0</v>
      </c>
      <c r="F45" s="13">
        <v>3400000000</v>
      </c>
      <c r="G45" s="13">
        <v>0</v>
      </c>
      <c r="H45" s="11">
        <f t="shared" si="0"/>
        <v>3400000000</v>
      </c>
    </row>
    <row r="46" spans="1:8" ht="15.75" customHeight="1">
      <c r="A46" s="120"/>
      <c r="B46" s="121"/>
      <c r="C46" s="127"/>
      <c r="D46" s="10" t="s">
        <v>27</v>
      </c>
      <c r="E46" s="12">
        <v>0</v>
      </c>
      <c r="F46" s="39">
        <v>3367906463</v>
      </c>
      <c r="G46" s="13"/>
      <c r="H46" s="11">
        <f t="shared" si="0"/>
        <v>3367906463</v>
      </c>
    </row>
    <row r="47" spans="1:8" ht="15.75" customHeight="1">
      <c r="A47" s="120"/>
      <c r="B47" s="121"/>
      <c r="C47" s="130"/>
      <c r="D47" s="10" t="s">
        <v>28</v>
      </c>
      <c r="E47" s="12">
        <f>E45-E46</f>
        <v>0</v>
      </c>
      <c r="F47" s="12">
        <f>F45-F46</f>
        <v>32093537</v>
      </c>
      <c r="G47" s="12">
        <f>G45-G46</f>
        <v>0</v>
      </c>
      <c r="H47" s="11">
        <f t="shared" si="0"/>
        <v>32093537</v>
      </c>
    </row>
    <row r="48" spans="1:8" ht="15.75" customHeight="1">
      <c r="A48" s="121"/>
      <c r="B48" s="121" t="s">
        <v>29</v>
      </c>
      <c r="C48" s="122" t="s">
        <v>31</v>
      </c>
      <c r="D48" s="10" t="s">
        <v>26</v>
      </c>
      <c r="E48" s="12">
        <f>E45</f>
        <v>0</v>
      </c>
      <c r="F48" s="12">
        <f aca="true" t="shared" si="13" ref="F48:G48">F45</f>
        <v>3400000000</v>
      </c>
      <c r="G48" s="12">
        <f t="shared" si="13"/>
        <v>0</v>
      </c>
      <c r="H48" s="11">
        <f t="shared" si="0"/>
        <v>3400000000</v>
      </c>
    </row>
    <row r="49" spans="1:8" ht="15.75" customHeight="1">
      <c r="A49" s="121"/>
      <c r="B49" s="121"/>
      <c r="C49" s="121"/>
      <c r="D49" s="10" t="s">
        <v>27</v>
      </c>
      <c r="E49" s="12">
        <f aca="true" t="shared" si="14" ref="E49:G49">E46</f>
        <v>0</v>
      </c>
      <c r="F49" s="12">
        <f t="shared" si="14"/>
        <v>3367906463</v>
      </c>
      <c r="G49" s="12">
        <f t="shared" si="14"/>
        <v>0</v>
      </c>
      <c r="H49" s="11">
        <f t="shared" si="0"/>
        <v>3367906463</v>
      </c>
    </row>
    <row r="50" spans="1:8" ht="15.75" customHeight="1">
      <c r="A50" s="121"/>
      <c r="B50" s="123"/>
      <c r="C50" s="123"/>
      <c r="D50" s="10" t="s">
        <v>28</v>
      </c>
      <c r="E50" s="12">
        <f>E48-E49</f>
        <v>0</v>
      </c>
      <c r="F50" s="12">
        <f>F48-F49</f>
        <v>32093537</v>
      </c>
      <c r="G50" s="12">
        <f>G48-G49</f>
        <v>0</v>
      </c>
      <c r="H50" s="11">
        <f t="shared" si="0"/>
        <v>32093537</v>
      </c>
    </row>
    <row r="51" spans="1:8" ht="15.75" customHeight="1">
      <c r="A51" s="121"/>
      <c r="B51" s="122" t="str">
        <f>C51</f>
        <v>복사지사업수입</v>
      </c>
      <c r="C51" s="124" t="s">
        <v>40</v>
      </c>
      <c r="D51" s="10" t="s">
        <v>26</v>
      </c>
      <c r="E51" s="12">
        <v>0</v>
      </c>
      <c r="F51" s="13">
        <v>2500000000</v>
      </c>
      <c r="G51" s="13">
        <v>0</v>
      </c>
      <c r="H51" s="11">
        <f t="shared" si="0"/>
        <v>2500000000</v>
      </c>
    </row>
    <row r="52" spans="1:10" ht="15.75" customHeight="1">
      <c r="A52" s="121"/>
      <c r="B52" s="121"/>
      <c r="C52" s="127"/>
      <c r="D52" s="10" t="s">
        <v>27</v>
      </c>
      <c r="E52" s="12">
        <v>0</v>
      </c>
      <c r="F52" s="39">
        <v>2259589297</v>
      </c>
      <c r="G52" s="13">
        <v>0</v>
      </c>
      <c r="H52" s="11">
        <f t="shared" si="0"/>
        <v>2259589297</v>
      </c>
      <c r="J52" s="1"/>
    </row>
    <row r="53" spans="1:8" ht="15.75" customHeight="1">
      <c r="A53" s="121"/>
      <c r="B53" s="121"/>
      <c r="C53" s="130"/>
      <c r="D53" s="10" t="s">
        <v>28</v>
      </c>
      <c r="E53" s="12">
        <f>E51-E52</f>
        <v>0</v>
      </c>
      <c r="F53" s="12">
        <f>F51-F52</f>
        <v>240410703</v>
      </c>
      <c r="G53" s="12">
        <f>G51-G52</f>
        <v>0</v>
      </c>
      <c r="H53" s="11">
        <f t="shared" si="0"/>
        <v>240410703</v>
      </c>
    </row>
    <row r="54" spans="1:8" ht="15.75" customHeight="1">
      <c r="A54" s="121"/>
      <c r="B54" s="121" t="s">
        <v>29</v>
      </c>
      <c r="C54" s="122" t="s">
        <v>31</v>
      </c>
      <c r="D54" s="10" t="s">
        <v>26</v>
      </c>
      <c r="E54" s="12">
        <f>E51</f>
        <v>0</v>
      </c>
      <c r="F54" s="12">
        <f aca="true" t="shared" si="15" ref="F54:G54">F51</f>
        <v>2500000000</v>
      </c>
      <c r="G54" s="12">
        <f t="shared" si="15"/>
        <v>0</v>
      </c>
      <c r="H54" s="11">
        <f t="shared" si="0"/>
        <v>2500000000</v>
      </c>
    </row>
    <row r="55" spans="1:8" ht="15.75" customHeight="1">
      <c r="A55" s="121"/>
      <c r="B55" s="121"/>
      <c r="C55" s="121"/>
      <c r="D55" s="10" t="s">
        <v>27</v>
      </c>
      <c r="E55" s="12">
        <f aca="true" t="shared" si="16" ref="E55:G55">E52</f>
        <v>0</v>
      </c>
      <c r="F55" s="12">
        <f t="shared" si="16"/>
        <v>2259589297</v>
      </c>
      <c r="G55" s="12">
        <f t="shared" si="16"/>
        <v>0</v>
      </c>
      <c r="H55" s="11">
        <f t="shared" si="0"/>
        <v>2259589297</v>
      </c>
    </row>
    <row r="56" spans="1:8" ht="15.75" customHeight="1">
      <c r="A56" s="121"/>
      <c r="B56" s="123"/>
      <c r="C56" s="123"/>
      <c r="D56" s="10" t="s">
        <v>28</v>
      </c>
      <c r="E56" s="12">
        <f>E54-E55</f>
        <v>0</v>
      </c>
      <c r="F56" s="12">
        <f>F54-F55</f>
        <v>240410703</v>
      </c>
      <c r="G56" s="12">
        <f>G54-G55</f>
        <v>0</v>
      </c>
      <c r="H56" s="11">
        <f t="shared" si="0"/>
        <v>240410703</v>
      </c>
    </row>
    <row r="57" spans="1:8" ht="15.75" customHeight="1">
      <c r="A57" s="121"/>
      <c r="B57" s="122" t="str">
        <f>C57</f>
        <v>직업재활사업수입</v>
      </c>
      <c r="C57" s="124" t="s">
        <v>41</v>
      </c>
      <c r="D57" s="10" t="s">
        <v>26</v>
      </c>
      <c r="E57" s="12">
        <v>0</v>
      </c>
      <c r="F57" s="13">
        <v>20000000</v>
      </c>
      <c r="G57" s="13">
        <v>0</v>
      </c>
      <c r="H57" s="11">
        <f t="shared" si="0"/>
        <v>20000000</v>
      </c>
    </row>
    <row r="58" spans="1:8" ht="15.75" customHeight="1">
      <c r="A58" s="121"/>
      <c r="B58" s="121"/>
      <c r="C58" s="127"/>
      <c r="D58" s="10" t="s">
        <v>27</v>
      </c>
      <c r="E58" s="12">
        <v>0</v>
      </c>
      <c r="F58" s="39">
        <v>11404866</v>
      </c>
      <c r="G58" s="13"/>
      <c r="H58" s="11">
        <f t="shared" si="0"/>
        <v>11404866</v>
      </c>
    </row>
    <row r="59" spans="1:8" ht="15.75" customHeight="1">
      <c r="A59" s="121"/>
      <c r="B59" s="121"/>
      <c r="C59" s="130"/>
      <c r="D59" s="10" t="s">
        <v>28</v>
      </c>
      <c r="E59" s="12">
        <f>E57-E58</f>
        <v>0</v>
      </c>
      <c r="F59" s="12">
        <f>F57-F58</f>
        <v>8595134</v>
      </c>
      <c r="G59" s="12">
        <f>G57-G58</f>
        <v>0</v>
      </c>
      <c r="H59" s="11">
        <f t="shared" si="0"/>
        <v>8595134</v>
      </c>
    </row>
    <row r="60" spans="1:8" ht="15.75" customHeight="1">
      <c r="A60" s="121"/>
      <c r="B60" s="121" t="s">
        <v>29</v>
      </c>
      <c r="C60" s="122" t="s">
        <v>42</v>
      </c>
      <c r="D60" s="10" t="s">
        <v>26</v>
      </c>
      <c r="E60" s="12">
        <f>E57</f>
        <v>0</v>
      </c>
      <c r="F60" s="12">
        <f aca="true" t="shared" si="17" ref="F60:G60">F57</f>
        <v>20000000</v>
      </c>
      <c r="G60" s="12">
        <f t="shared" si="17"/>
        <v>0</v>
      </c>
      <c r="H60" s="11">
        <f t="shared" si="0"/>
        <v>20000000</v>
      </c>
    </row>
    <row r="61" spans="1:8" ht="15.75" customHeight="1">
      <c r="A61" s="121"/>
      <c r="B61" s="121"/>
      <c r="C61" s="121"/>
      <c r="D61" s="10" t="s">
        <v>27</v>
      </c>
      <c r="E61" s="12">
        <f aca="true" t="shared" si="18" ref="E61:G61">E58</f>
        <v>0</v>
      </c>
      <c r="F61" s="12">
        <f t="shared" si="18"/>
        <v>11404866</v>
      </c>
      <c r="G61" s="12">
        <f t="shared" si="18"/>
        <v>0</v>
      </c>
      <c r="H61" s="11">
        <f t="shared" si="0"/>
        <v>11404866</v>
      </c>
    </row>
    <row r="62" spans="1:8" ht="15.75" customHeight="1">
      <c r="A62" s="121"/>
      <c r="B62" s="123"/>
      <c r="C62" s="123"/>
      <c r="D62" s="10" t="s">
        <v>28</v>
      </c>
      <c r="E62" s="12">
        <f>E60-E61</f>
        <v>0</v>
      </c>
      <c r="F62" s="12">
        <f>F60-F61</f>
        <v>8595134</v>
      </c>
      <c r="G62" s="12">
        <f>G60-G61</f>
        <v>0</v>
      </c>
      <c r="H62" s="11">
        <f t="shared" si="0"/>
        <v>8595134</v>
      </c>
    </row>
    <row r="63" spans="1:8" ht="15.75" customHeight="1">
      <c r="A63" s="121"/>
      <c r="B63" s="122" t="str">
        <f>C63</f>
        <v>스캔사업수입</v>
      </c>
      <c r="C63" s="124" t="s">
        <v>43</v>
      </c>
      <c r="D63" s="10" t="s">
        <v>26</v>
      </c>
      <c r="E63" s="12">
        <v>0</v>
      </c>
      <c r="F63" s="13">
        <v>170000000</v>
      </c>
      <c r="G63" s="13">
        <v>0</v>
      </c>
      <c r="H63" s="11">
        <f t="shared" si="0"/>
        <v>170000000</v>
      </c>
    </row>
    <row r="64" spans="1:8" ht="15.75" customHeight="1">
      <c r="A64" s="121"/>
      <c r="B64" s="121"/>
      <c r="C64" s="127"/>
      <c r="D64" s="10" t="s">
        <v>27</v>
      </c>
      <c r="E64" s="12">
        <v>0</v>
      </c>
      <c r="F64" s="39">
        <v>169197110</v>
      </c>
      <c r="G64" s="13"/>
      <c r="H64" s="11">
        <f t="shared" si="0"/>
        <v>169197110</v>
      </c>
    </row>
    <row r="65" spans="1:8" ht="15.75" customHeight="1">
      <c r="A65" s="121"/>
      <c r="B65" s="121"/>
      <c r="C65" s="130"/>
      <c r="D65" s="10" t="s">
        <v>28</v>
      </c>
      <c r="E65" s="12">
        <f>E63-E64</f>
        <v>0</v>
      </c>
      <c r="F65" s="12">
        <f>F63-F64</f>
        <v>802890</v>
      </c>
      <c r="G65" s="12">
        <f>G63-G64</f>
        <v>0</v>
      </c>
      <c r="H65" s="11">
        <f t="shared" si="0"/>
        <v>802890</v>
      </c>
    </row>
    <row r="66" spans="1:8" ht="15.75" customHeight="1">
      <c r="A66" s="121"/>
      <c r="B66" s="121" t="s">
        <v>29</v>
      </c>
      <c r="C66" s="122" t="s">
        <v>42</v>
      </c>
      <c r="D66" s="10" t="s">
        <v>26</v>
      </c>
      <c r="E66" s="12">
        <f>E63</f>
        <v>0</v>
      </c>
      <c r="F66" s="12">
        <f aca="true" t="shared" si="19" ref="F66:G66">F63</f>
        <v>170000000</v>
      </c>
      <c r="G66" s="12">
        <f t="shared" si="19"/>
        <v>0</v>
      </c>
      <c r="H66" s="11">
        <f t="shared" si="0"/>
        <v>170000000</v>
      </c>
    </row>
    <row r="67" spans="1:8" ht="15.75" customHeight="1">
      <c r="A67" s="121"/>
      <c r="B67" s="121"/>
      <c r="C67" s="121"/>
      <c r="D67" s="10" t="s">
        <v>27</v>
      </c>
      <c r="E67" s="12">
        <f aca="true" t="shared" si="20" ref="E67:G67">E64</f>
        <v>0</v>
      </c>
      <c r="F67" s="12">
        <f t="shared" si="20"/>
        <v>169197110</v>
      </c>
      <c r="G67" s="12">
        <f t="shared" si="20"/>
        <v>0</v>
      </c>
      <c r="H67" s="11">
        <f t="shared" si="0"/>
        <v>169197110</v>
      </c>
    </row>
    <row r="68" spans="1:8" ht="15.75" customHeight="1">
      <c r="A68" s="121"/>
      <c r="B68" s="123"/>
      <c r="C68" s="123"/>
      <c r="D68" s="10" t="s">
        <v>28</v>
      </c>
      <c r="E68" s="12">
        <f>E66-E67</f>
        <v>0</v>
      </c>
      <c r="F68" s="12">
        <f>F66-F67</f>
        <v>802890</v>
      </c>
      <c r="G68" s="12">
        <f>G66-G67</f>
        <v>0</v>
      </c>
      <c r="H68" s="11">
        <f t="shared" si="0"/>
        <v>802890</v>
      </c>
    </row>
    <row r="69" spans="1:8" ht="15.75" customHeight="1">
      <c r="A69" s="121"/>
      <c r="B69" s="124" t="s">
        <v>44</v>
      </c>
      <c r="C69" s="126"/>
      <c r="D69" s="10" t="s">
        <v>26</v>
      </c>
      <c r="E69" s="13">
        <f aca="true" t="shared" si="21" ref="E69:G71">E66+E60+E54+E48</f>
        <v>0</v>
      </c>
      <c r="F69" s="13">
        <f t="shared" si="21"/>
        <v>6090000000</v>
      </c>
      <c r="G69" s="13">
        <f t="shared" si="21"/>
        <v>0</v>
      </c>
      <c r="H69" s="11">
        <f t="shared" si="0"/>
        <v>6090000000</v>
      </c>
    </row>
    <row r="70" spans="1:8" ht="15.75" customHeight="1">
      <c r="A70" s="121"/>
      <c r="B70" s="127"/>
      <c r="C70" s="129"/>
      <c r="D70" s="10" t="s">
        <v>27</v>
      </c>
      <c r="E70" s="13">
        <f t="shared" si="21"/>
        <v>0</v>
      </c>
      <c r="F70" s="13">
        <f t="shared" si="21"/>
        <v>5808097736</v>
      </c>
      <c r="G70" s="13">
        <f t="shared" si="21"/>
        <v>0</v>
      </c>
      <c r="H70" s="11">
        <f t="shared" si="0"/>
        <v>5808097736</v>
      </c>
    </row>
    <row r="71" spans="1:8" ht="15.75" customHeight="1">
      <c r="A71" s="123"/>
      <c r="B71" s="130"/>
      <c r="C71" s="132"/>
      <c r="D71" s="10" t="s">
        <v>28</v>
      </c>
      <c r="E71" s="13">
        <f t="shared" si="21"/>
        <v>0</v>
      </c>
      <c r="F71" s="13">
        <f t="shared" si="21"/>
        <v>281902264</v>
      </c>
      <c r="G71" s="13">
        <f t="shared" si="21"/>
        <v>0</v>
      </c>
      <c r="H71" s="11">
        <f t="shared" si="0"/>
        <v>281902264</v>
      </c>
    </row>
    <row r="72" spans="1:8" ht="15.75" customHeight="1">
      <c r="A72" s="142" t="s">
        <v>94</v>
      </c>
      <c r="B72" s="122" t="s">
        <v>94</v>
      </c>
      <c r="C72" s="127" t="s">
        <v>95</v>
      </c>
      <c r="D72" s="38" t="s">
        <v>26</v>
      </c>
      <c r="E72" s="12">
        <v>0</v>
      </c>
      <c r="F72" s="39">
        <v>0</v>
      </c>
      <c r="G72" s="12">
        <v>0</v>
      </c>
      <c r="H72" s="11">
        <f aca="true" t="shared" si="22" ref="H72:H80">SUM(E72:G72)</f>
        <v>0</v>
      </c>
    </row>
    <row r="73" spans="1:8" ht="15.75" customHeight="1">
      <c r="A73" s="120"/>
      <c r="B73" s="121"/>
      <c r="C73" s="127"/>
      <c r="D73" s="38" t="s">
        <v>27</v>
      </c>
      <c r="E73" s="12">
        <v>0</v>
      </c>
      <c r="F73" s="39">
        <v>0</v>
      </c>
      <c r="G73" s="12">
        <v>0</v>
      </c>
      <c r="H73" s="11">
        <f t="shared" si="22"/>
        <v>0</v>
      </c>
    </row>
    <row r="74" spans="1:8" ht="15.75" customHeight="1">
      <c r="A74" s="120"/>
      <c r="B74" s="121"/>
      <c r="C74" s="130"/>
      <c r="D74" s="38" t="s">
        <v>28</v>
      </c>
      <c r="E74" s="12">
        <f>E72-E73</f>
        <v>0</v>
      </c>
      <c r="F74" s="12">
        <f>F72-F73</f>
        <v>0</v>
      </c>
      <c r="G74" s="12">
        <f>G72-G73</f>
        <v>0</v>
      </c>
      <c r="H74" s="11">
        <f t="shared" si="22"/>
        <v>0</v>
      </c>
    </row>
    <row r="75" spans="1:8" ht="15.75" customHeight="1">
      <c r="A75" s="120" t="s">
        <v>29</v>
      </c>
      <c r="B75" s="121" t="s">
        <v>29</v>
      </c>
      <c r="C75" s="122" t="s">
        <v>42</v>
      </c>
      <c r="D75" s="38" t="s">
        <v>26</v>
      </c>
      <c r="E75" s="12">
        <f aca="true" t="shared" si="23" ref="E75:G75">E72</f>
        <v>0</v>
      </c>
      <c r="F75" s="12">
        <f t="shared" si="23"/>
        <v>0</v>
      </c>
      <c r="G75" s="12">
        <f t="shared" si="23"/>
        <v>0</v>
      </c>
      <c r="H75" s="11">
        <f t="shared" si="22"/>
        <v>0</v>
      </c>
    </row>
    <row r="76" spans="1:8" ht="15.75" customHeight="1">
      <c r="A76" s="120"/>
      <c r="B76" s="121"/>
      <c r="C76" s="121"/>
      <c r="D76" s="38" t="s">
        <v>27</v>
      </c>
      <c r="E76" s="12">
        <f aca="true" t="shared" si="24" ref="E76:G76">E73</f>
        <v>0</v>
      </c>
      <c r="F76" s="12">
        <f t="shared" si="24"/>
        <v>0</v>
      </c>
      <c r="G76" s="12">
        <f t="shared" si="24"/>
        <v>0</v>
      </c>
      <c r="H76" s="11">
        <f t="shared" si="22"/>
        <v>0</v>
      </c>
    </row>
    <row r="77" spans="1:8" ht="15.75" customHeight="1">
      <c r="A77" s="120"/>
      <c r="B77" s="123"/>
      <c r="C77" s="123"/>
      <c r="D77" s="38" t="s">
        <v>28</v>
      </c>
      <c r="E77" s="12">
        <f>E75-E76</f>
        <v>0</v>
      </c>
      <c r="F77" s="12">
        <f>F75-F76</f>
        <v>0</v>
      </c>
      <c r="G77" s="12">
        <f>G75-G76</f>
        <v>0</v>
      </c>
      <c r="H77" s="11">
        <f t="shared" si="22"/>
        <v>0</v>
      </c>
    </row>
    <row r="78" spans="1:8" ht="15.75" customHeight="1">
      <c r="A78" s="121" t="s">
        <v>29</v>
      </c>
      <c r="B78" s="124" t="s">
        <v>44</v>
      </c>
      <c r="C78" s="126"/>
      <c r="D78" s="38" t="s">
        <v>26</v>
      </c>
      <c r="E78" s="12">
        <f>E75</f>
        <v>0</v>
      </c>
      <c r="F78" s="12">
        <f aca="true" t="shared" si="25" ref="F78:G78">F75</f>
        <v>0</v>
      </c>
      <c r="G78" s="12">
        <f t="shared" si="25"/>
        <v>0</v>
      </c>
      <c r="H78" s="11">
        <f t="shared" si="22"/>
        <v>0</v>
      </c>
    </row>
    <row r="79" spans="1:8" ht="15.75" customHeight="1">
      <c r="A79" s="121"/>
      <c r="B79" s="127"/>
      <c r="C79" s="129"/>
      <c r="D79" s="38" t="s">
        <v>27</v>
      </c>
      <c r="E79" s="12">
        <f>E76</f>
        <v>0</v>
      </c>
      <c r="F79" s="12">
        <f aca="true" t="shared" si="26" ref="F79:G79">F76</f>
        <v>0</v>
      </c>
      <c r="G79" s="12">
        <f t="shared" si="26"/>
        <v>0</v>
      </c>
      <c r="H79" s="11">
        <f t="shared" si="22"/>
        <v>0</v>
      </c>
    </row>
    <row r="80" spans="1:8" ht="15.75" customHeight="1">
      <c r="A80" s="123"/>
      <c r="B80" s="130"/>
      <c r="C80" s="132"/>
      <c r="D80" s="38" t="s">
        <v>28</v>
      </c>
      <c r="E80" s="12">
        <f>E78-E79</f>
        <v>0</v>
      </c>
      <c r="F80" s="12">
        <f>F78-F79</f>
        <v>0</v>
      </c>
      <c r="G80" s="12">
        <f>G78-G79</f>
        <v>0</v>
      </c>
      <c r="H80" s="11">
        <f t="shared" si="22"/>
        <v>0</v>
      </c>
    </row>
    <row r="81" spans="1:8" ht="15.75" customHeight="1">
      <c r="A81" s="142" t="s">
        <v>45</v>
      </c>
      <c r="B81" s="122" t="s">
        <v>45</v>
      </c>
      <c r="C81" s="127" t="s">
        <v>93</v>
      </c>
      <c r="D81" s="10" t="s">
        <v>26</v>
      </c>
      <c r="E81" s="12">
        <v>0</v>
      </c>
      <c r="F81" s="12">
        <v>1618790500</v>
      </c>
      <c r="G81" s="12">
        <v>100000</v>
      </c>
      <c r="H81" s="11">
        <f aca="true" t="shared" si="27" ref="H81:H95">SUM(E81:G81)</f>
        <v>1618890500</v>
      </c>
    </row>
    <row r="82" spans="1:8" ht="15.75" customHeight="1">
      <c r="A82" s="120"/>
      <c r="B82" s="121"/>
      <c r="C82" s="127"/>
      <c r="D82" s="10" t="s">
        <v>27</v>
      </c>
      <c r="E82" s="12">
        <v>0</v>
      </c>
      <c r="F82" s="12">
        <v>1618790500</v>
      </c>
      <c r="G82" s="12">
        <v>0</v>
      </c>
      <c r="H82" s="11">
        <f t="shared" si="27"/>
        <v>1618790500</v>
      </c>
    </row>
    <row r="83" spans="1:8" ht="15.75" customHeight="1">
      <c r="A83" s="120"/>
      <c r="B83" s="121"/>
      <c r="C83" s="130"/>
      <c r="D83" s="10" t="s">
        <v>28</v>
      </c>
      <c r="E83" s="12">
        <f>E81-E82</f>
        <v>0</v>
      </c>
      <c r="F83" s="12">
        <f>F81-F82</f>
        <v>0</v>
      </c>
      <c r="G83" s="12">
        <f>G81-G82</f>
        <v>100000</v>
      </c>
      <c r="H83" s="11">
        <f t="shared" si="27"/>
        <v>100000</v>
      </c>
    </row>
    <row r="84" spans="1:8" ht="15.75" customHeight="1">
      <c r="A84" s="120" t="s">
        <v>29</v>
      </c>
      <c r="B84" s="121" t="s">
        <v>29</v>
      </c>
      <c r="C84" s="122" t="s">
        <v>42</v>
      </c>
      <c r="D84" s="10" t="s">
        <v>26</v>
      </c>
      <c r="E84" s="12">
        <f aca="true" t="shared" si="28" ref="E84:G85">E81</f>
        <v>0</v>
      </c>
      <c r="F84" s="12">
        <f t="shared" si="28"/>
        <v>1618790500</v>
      </c>
      <c r="G84" s="12">
        <f t="shared" si="28"/>
        <v>100000</v>
      </c>
      <c r="H84" s="11">
        <f t="shared" si="27"/>
        <v>1618890500</v>
      </c>
    </row>
    <row r="85" spans="1:8" ht="15.75" customHeight="1">
      <c r="A85" s="120"/>
      <c r="B85" s="121"/>
      <c r="C85" s="121"/>
      <c r="D85" s="10" t="s">
        <v>27</v>
      </c>
      <c r="E85" s="12">
        <f t="shared" si="28"/>
        <v>0</v>
      </c>
      <c r="F85" s="12">
        <f t="shared" si="28"/>
        <v>1618790500</v>
      </c>
      <c r="G85" s="12">
        <f t="shared" si="28"/>
        <v>0</v>
      </c>
      <c r="H85" s="11">
        <f t="shared" si="27"/>
        <v>1618790500</v>
      </c>
    </row>
    <row r="86" spans="1:8" ht="15.75" customHeight="1">
      <c r="A86" s="120"/>
      <c r="B86" s="123"/>
      <c r="C86" s="123"/>
      <c r="D86" s="10" t="s">
        <v>28</v>
      </c>
      <c r="E86" s="12">
        <f>E84-E85</f>
        <v>0</v>
      </c>
      <c r="F86" s="12">
        <f>F84-F85</f>
        <v>0</v>
      </c>
      <c r="G86" s="12">
        <f>G84-G85</f>
        <v>100000</v>
      </c>
      <c r="H86" s="11">
        <f t="shared" si="27"/>
        <v>100000</v>
      </c>
    </row>
    <row r="87" spans="1:8" ht="15.75" customHeight="1">
      <c r="A87" s="121" t="s">
        <v>29</v>
      </c>
      <c r="B87" s="124" t="s">
        <v>44</v>
      </c>
      <c r="C87" s="126"/>
      <c r="D87" s="10" t="s">
        <v>26</v>
      </c>
      <c r="E87" s="12">
        <f>E84</f>
        <v>0</v>
      </c>
      <c r="F87" s="12">
        <f aca="true" t="shared" si="29" ref="F87:G88">F84</f>
        <v>1618790500</v>
      </c>
      <c r="G87" s="12">
        <f t="shared" si="29"/>
        <v>100000</v>
      </c>
      <c r="H87" s="11">
        <f t="shared" si="27"/>
        <v>1618890500</v>
      </c>
    </row>
    <row r="88" spans="1:8" ht="15.75" customHeight="1">
      <c r="A88" s="121"/>
      <c r="B88" s="127"/>
      <c r="C88" s="129"/>
      <c r="D88" s="10" t="s">
        <v>27</v>
      </c>
      <c r="E88" s="12">
        <f>E85</f>
        <v>0</v>
      </c>
      <c r="F88" s="12">
        <f t="shared" si="29"/>
        <v>1618790500</v>
      </c>
      <c r="G88" s="12">
        <f t="shared" si="29"/>
        <v>0</v>
      </c>
      <c r="H88" s="11">
        <f t="shared" si="27"/>
        <v>1618790500</v>
      </c>
    </row>
    <row r="89" spans="1:8" ht="15.75" customHeight="1">
      <c r="A89" s="123"/>
      <c r="B89" s="130"/>
      <c r="C89" s="132"/>
      <c r="D89" s="10" t="s">
        <v>28</v>
      </c>
      <c r="E89" s="12">
        <f>E87-E88</f>
        <v>0</v>
      </c>
      <c r="F89" s="12">
        <f>F87-F88</f>
        <v>0</v>
      </c>
      <c r="G89" s="12">
        <f>G87-G88</f>
        <v>100000</v>
      </c>
      <c r="H89" s="11">
        <f t="shared" si="27"/>
        <v>100000</v>
      </c>
    </row>
    <row r="90" spans="1:8" ht="15.75" customHeight="1">
      <c r="A90" s="142" t="s">
        <v>46</v>
      </c>
      <c r="B90" s="122" t="s">
        <v>46</v>
      </c>
      <c r="C90" s="127" t="s">
        <v>47</v>
      </c>
      <c r="D90" s="10" t="s">
        <v>26</v>
      </c>
      <c r="E90" s="12">
        <v>0</v>
      </c>
      <c r="F90" s="13">
        <v>10000000</v>
      </c>
      <c r="G90" s="13">
        <v>0</v>
      </c>
      <c r="H90" s="11">
        <f t="shared" si="27"/>
        <v>10000000</v>
      </c>
    </row>
    <row r="91" spans="1:8" ht="15.75" customHeight="1">
      <c r="A91" s="120"/>
      <c r="B91" s="121"/>
      <c r="C91" s="127"/>
      <c r="D91" s="10" t="s">
        <v>27</v>
      </c>
      <c r="E91" s="12">
        <v>0</v>
      </c>
      <c r="F91" s="39">
        <v>4441200</v>
      </c>
      <c r="G91" s="13">
        <v>0</v>
      </c>
      <c r="H91" s="11">
        <f t="shared" si="27"/>
        <v>4441200</v>
      </c>
    </row>
    <row r="92" spans="1:8" ht="15.75" customHeight="1">
      <c r="A92" s="120"/>
      <c r="B92" s="121"/>
      <c r="C92" s="130"/>
      <c r="D92" s="10" t="s">
        <v>28</v>
      </c>
      <c r="E92" s="12">
        <f>E90-E91</f>
        <v>0</v>
      </c>
      <c r="F92" s="40">
        <f>F90-F91</f>
        <v>5558800</v>
      </c>
      <c r="G92" s="12">
        <f>G90-G91</f>
        <v>0</v>
      </c>
      <c r="H92" s="11">
        <f t="shared" si="27"/>
        <v>5558800</v>
      </c>
    </row>
    <row r="93" spans="1:8" ht="15.75" customHeight="1">
      <c r="A93" s="120" t="s">
        <v>29</v>
      </c>
      <c r="B93" s="121" t="s">
        <v>29</v>
      </c>
      <c r="C93" s="122" t="s">
        <v>48</v>
      </c>
      <c r="D93" s="10" t="s">
        <v>26</v>
      </c>
      <c r="E93" s="12">
        <v>0</v>
      </c>
      <c r="F93" s="39">
        <v>14170000</v>
      </c>
      <c r="G93" s="13">
        <v>0</v>
      </c>
      <c r="H93" s="11">
        <f t="shared" si="27"/>
        <v>14170000</v>
      </c>
    </row>
    <row r="94" spans="1:8" ht="15.75" customHeight="1">
      <c r="A94" s="120"/>
      <c r="B94" s="121"/>
      <c r="C94" s="121"/>
      <c r="D94" s="10" t="s">
        <v>27</v>
      </c>
      <c r="E94" s="40">
        <v>0</v>
      </c>
      <c r="F94" s="39">
        <v>9319043</v>
      </c>
      <c r="G94" s="39">
        <v>0</v>
      </c>
      <c r="H94" s="11">
        <f t="shared" si="27"/>
        <v>9319043</v>
      </c>
    </row>
    <row r="95" spans="1:8" ht="15.75" customHeight="1">
      <c r="A95" s="120"/>
      <c r="B95" s="121"/>
      <c r="C95" s="123"/>
      <c r="D95" s="10" t="s">
        <v>28</v>
      </c>
      <c r="E95" s="12">
        <f>E93-E94</f>
        <v>0</v>
      </c>
      <c r="F95" s="12">
        <f>F93-F94</f>
        <v>4850957</v>
      </c>
      <c r="G95" s="12">
        <f>G93-G94</f>
        <v>0</v>
      </c>
      <c r="H95" s="11">
        <f t="shared" si="27"/>
        <v>4850957</v>
      </c>
    </row>
    <row r="96" spans="1:8" ht="15.75" customHeight="1">
      <c r="A96" s="120" t="s">
        <v>29</v>
      </c>
      <c r="B96" s="121" t="s">
        <v>29</v>
      </c>
      <c r="C96" s="122" t="s">
        <v>49</v>
      </c>
      <c r="D96" s="10" t="s">
        <v>26</v>
      </c>
      <c r="E96" s="12">
        <v>40000</v>
      </c>
      <c r="F96" s="13">
        <f>H96-E96-G96</f>
        <v>88409992</v>
      </c>
      <c r="G96" s="13">
        <v>8</v>
      </c>
      <c r="H96" s="11">
        <v>88450000</v>
      </c>
    </row>
    <row r="97" spans="1:8" ht="15.75" customHeight="1">
      <c r="A97" s="120"/>
      <c r="B97" s="121"/>
      <c r="C97" s="121"/>
      <c r="D97" s="10" t="s">
        <v>27</v>
      </c>
      <c r="E97" s="12">
        <v>21573</v>
      </c>
      <c r="F97" s="13">
        <f>H97-E97-G97</f>
        <v>22037603</v>
      </c>
      <c r="G97" s="13">
        <v>8</v>
      </c>
      <c r="H97" s="11">
        <v>22059184</v>
      </c>
    </row>
    <row r="98" spans="1:8" ht="15.75" customHeight="1">
      <c r="A98" s="120"/>
      <c r="B98" s="121"/>
      <c r="C98" s="123"/>
      <c r="D98" s="10" t="s">
        <v>28</v>
      </c>
      <c r="E98" s="12">
        <f>E96-E97</f>
        <v>18427</v>
      </c>
      <c r="F98" s="12">
        <f>F96-F97</f>
        <v>66372389</v>
      </c>
      <c r="G98" s="12">
        <f>G96-G97</f>
        <v>0</v>
      </c>
      <c r="H98" s="11">
        <v>66390824</v>
      </c>
    </row>
    <row r="99" spans="1:8" ht="15.75" customHeight="1">
      <c r="A99" s="120" t="s">
        <v>29</v>
      </c>
      <c r="B99" s="121" t="s">
        <v>29</v>
      </c>
      <c r="C99" s="122" t="s">
        <v>42</v>
      </c>
      <c r="D99" s="10" t="s">
        <v>26</v>
      </c>
      <c r="E99" s="12">
        <f aca="true" t="shared" si="30" ref="E99:E100">E96+E93+E90</f>
        <v>40000</v>
      </c>
      <c r="F99" s="12">
        <f aca="true" t="shared" si="31" ref="F99:G100">F96+F93+F90</f>
        <v>112579992</v>
      </c>
      <c r="G99" s="12">
        <f t="shared" si="31"/>
        <v>8</v>
      </c>
      <c r="H99" s="11">
        <v>112620008</v>
      </c>
    </row>
    <row r="100" spans="1:8" ht="15.75" customHeight="1">
      <c r="A100" s="120"/>
      <c r="B100" s="121"/>
      <c r="C100" s="121"/>
      <c r="D100" s="10" t="s">
        <v>27</v>
      </c>
      <c r="E100" s="12">
        <f t="shared" si="30"/>
        <v>21573</v>
      </c>
      <c r="F100" s="12">
        <f t="shared" si="31"/>
        <v>35797846</v>
      </c>
      <c r="G100" s="12">
        <f t="shared" si="31"/>
        <v>8</v>
      </c>
      <c r="H100" s="11">
        <v>35819427</v>
      </c>
    </row>
    <row r="101" spans="1:8" ht="15.75" customHeight="1">
      <c r="A101" s="120"/>
      <c r="B101" s="123"/>
      <c r="C101" s="123"/>
      <c r="D101" s="10" t="s">
        <v>28</v>
      </c>
      <c r="E101" s="12">
        <f>E99-E100</f>
        <v>18427</v>
      </c>
      <c r="F101" s="12">
        <f>F99-F100</f>
        <v>76782146</v>
      </c>
      <c r="G101" s="12">
        <f>G99-G100</f>
        <v>0</v>
      </c>
      <c r="H101" s="11">
        <v>76800581</v>
      </c>
    </row>
    <row r="102" spans="1:8" ht="15.75" customHeight="1">
      <c r="A102" s="121" t="s">
        <v>29</v>
      </c>
      <c r="B102" s="124" t="s">
        <v>44</v>
      </c>
      <c r="C102" s="126"/>
      <c r="D102" s="10" t="s">
        <v>26</v>
      </c>
      <c r="E102" s="12">
        <f>E99</f>
        <v>40000</v>
      </c>
      <c r="F102" s="12">
        <f aca="true" t="shared" si="32" ref="F102:G103">F99</f>
        <v>112579992</v>
      </c>
      <c r="G102" s="12">
        <f t="shared" si="32"/>
        <v>8</v>
      </c>
      <c r="H102" s="11">
        <v>112620008</v>
      </c>
    </row>
    <row r="103" spans="1:8" ht="15.75" customHeight="1">
      <c r="A103" s="121"/>
      <c r="B103" s="127"/>
      <c r="C103" s="129"/>
      <c r="D103" s="10" t="s">
        <v>27</v>
      </c>
      <c r="E103" s="12">
        <f>E100</f>
        <v>21573</v>
      </c>
      <c r="F103" s="12">
        <f t="shared" si="32"/>
        <v>35797846</v>
      </c>
      <c r="G103" s="12">
        <f t="shared" si="32"/>
        <v>8</v>
      </c>
      <c r="H103" s="11">
        <v>35819427</v>
      </c>
    </row>
    <row r="104" spans="1:8" ht="15.75" customHeight="1">
      <c r="A104" s="123"/>
      <c r="B104" s="130"/>
      <c r="C104" s="132"/>
      <c r="D104" s="10" t="s">
        <v>28</v>
      </c>
      <c r="E104" s="14">
        <f>E102-E103</f>
        <v>18427</v>
      </c>
      <c r="F104" s="14">
        <f>F102-F103</f>
        <v>76782146</v>
      </c>
      <c r="G104" s="14">
        <f>G102-G103</f>
        <v>0</v>
      </c>
      <c r="H104" s="15">
        <v>76800581</v>
      </c>
    </row>
    <row r="105" spans="1:8" ht="15.75" customHeight="1">
      <c r="A105" s="133" t="s">
        <v>50</v>
      </c>
      <c r="B105" s="134"/>
      <c r="C105" s="135"/>
      <c r="D105" s="7" t="s">
        <v>26</v>
      </c>
      <c r="E105" s="16">
        <f>E102+E69+E42+E33+E87</f>
        <v>272318000</v>
      </c>
      <c r="F105" s="16">
        <f>F102+F69+F42+F33+F87+F78</f>
        <v>7821370492</v>
      </c>
      <c r="G105" s="16">
        <f>G102+G69+G42+G33+G87</f>
        <v>230008</v>
      </c>
      <c r="H105" s="17">
        <f aca="true" t="shared" si="33" ref="H105:H113">SUM(E105:G105)</f>
        <v>8093918500</v>
      </c>
    </row>
    <row r="106" spans="1:10" ht="15.75" customHeight="1">
      <c r="A106" s="136"/>
      <c r="B106" s="137"/>
      <c r="C106" s="138"/>
      <c r="D106" s="7" t="s">
        <v>27</v>
      </c>
      <c r="E106" s="16">
        <f>E103+E70+E43+E34+E88</f>
        <v>272299573</v>
      </c>
      <c r="F106" s="16">
        <f>F103+F70+F43+F34+F88+F79</f>
        <v>7462686082</v>
      </c>
      <c r="G106" s="16">
        <f>G103+G70+G43+G34+G88</f>
        <v>130008</v>
      </c>
      <c r="H106" s="17">
        <f t="shared" si="33"/>
        <v>7735115663</v>
      </c>
      <c r="J106" s="1"/>
    </row>
    <row r="107" spans="1:8" ht="15.75" customHeight="1">
      <c r="A107" s="139"/>
      <c r="B107" s="140"/>
      <c r="C107" s="141"/>
      <c r="D107" s="7" t="s">
        <v>28</v>
      </c>
      <c r="E107" s="16">
        <f>E105-E106</f>
        <v>18427</v>
      </c>
      <c r="F107" s="16">
        <f>F105-F106</f>
        <v>358684410</v>
      </c>
      <c r="G107" s="16">
        <f>G105-G106</f>
        <v>100000</v>
      </c>
      <c r="H107" s="17">
        <f t="shared" si="33"/>
        <v>358802837</v>
      </c>
    </row>
    <row r="108" spans="1:10" ht="15">
      <c r="A108" s="124" t="s">
        <v>51</v>
      </c>
      <c r="B108" s="125"/>
      <c r="C108" s="126"/>
      <c r="D108" s="10" t="s">
        <v>26</v>
      </c>
      <c r="E108" s="14">
        <f>'2018년 세출결산서'!E153</f>
        <v>272318000</v>
      </c>
      <c r="F108" s="14">
        <f>'2018년 세출결산서'!F153</f>
        <v>7821370492</v>
      </c>
      <c r="G108" s="14">
        <f>'2018년 세출결산서'!G153</f>
        <v>230008</v>
      </c>
      <c r="H108" s="15">
        <f t="shared" si="33"/>
        <v>8093918500</v>
      </c>
      <c r="J108" s="1"/>
    </row>
    <row r="109" spans="1:10" ht="15">
      <c r="A109" s="127"/>
      <c r="B109" s="128"/>
      <c r="C109" s="129"/>
      <c r="D109" s="10" t="s">
        <v>27</v>
      </c>
      <c r="E109" s="14">
        <f>'2018년 세출결산서'!E154</f>
        <v>272299573</v>
      </c>
      <c r="F109" s="14">
        <f>'2018년 세출결산서'!F154</f>
        <v>7462686082</v>
      </c>
      <c r="G109" s="14">
        <f>'2018년 세출결산서'!G154</f>
        <v>130008</v>
      </c>
      <c r="H109" s="15">
        <f t="shared" si="33"/>
        <v>7735115663</v>
      </c>
      <c r="J109" s="1"/>
    </row>
    <row r="110" spans="1:8" ht="15">
      <c r="A110" s="130"/>
      <c r="B110" s="131"/>
      <c r="C110" s="132"/>
      <c r="D110" s="10" t="s">
        <v>28</v>
      </c>
      <c r="E110" s="14">
        <f>'2018년 세출결산서'!E155</f>
        <v>18427</v>
      </c>
      <c r="F110" s="14">
        <f>'2018년 세출결산서'!F155</f>
        <v>358684410</v>
      </c>
      <c r="G110" s="14">
        <f>'2018년 세출결산서'!G155</f>
        <v>100000</v>
      </c>
      <c r="H110" s="15">
        <f t="shared" si="33"/>
        <v>358802837</v>
      </c>
    </row>
    <row r="111" spans="1:8" ht="15">
      <c r="A111" s="124" t="s">
        <v>52</v>
      </c>
      <c r="B111" s="125"/>
      <c r="C111" s="126"/>
      <c r="D111" s="10" t="s">
        <v>26</v>
      </c>
      <c r="E111" s="14">
        <f>E105-E108</f>
        <v>0</v>
      </c>
      <c r="F111" s="14">
        <f aca="true" t="shared" si="34" ref="F111:G111">F105-F108</f>
        <v>0</v>
      </c>
      <c r="G111" s="14">
        <f t="shared" si="34"/>
        <v>0</v>
      </c>
      <c r="H111" s="15">
        <f t="shared" si="33"/>
        <v>0</v>
      </c>
    </row>
    <row r="112" spans="1:8" ht="15">
      <c r="A112" s="127"/>
      <c r="B112" s="128"/>
      <c r="C112" s="129"/>
      <c r="D112" s="10" t="s">
        <v>27</v>
      </c>
      <c r="E112" s="14">
        <f aca="true" t="shared" si="35" ref="E112:G112">E106-E109</f>
        <v>0</v>
      </c>
      <c r="F112" s="14">
        <f t="shared" si="35"/>
        <v>0</v>
      </c>
      <c r="G112" s="14">
        <f t="shared" si="35"/>
        <v>0</v>
      </c>
      <c r="H112" s="15">
        <f t="shared" si="33"/>
        <v>0</v>
      </c>
    </row>
    <row r="113" spans="1:8" ht="15">
      <c r="A113" s="130"/>
      <c r="B113" s="131"/>
      <c r="C113" s="132"/>
      <c r="D113" s="10" t="s">
        <v>28</v>
      </c>
      <c r="E113" s="14">
        <f>E111-E112</f>
        <v>0</v>
      </c>
      <c r="F113" s="14">
        <f>F111-F112</f>
        <v>0</v>
      </c>
      <c r="G113" s="14">
        <f>G111-G112</f>
        <v>0</v>
      </c>
      <c r="H113" s="15">
        <f t="shared" si="33"/>
        <v>0</v>
      </c>
    </row>
  </sheetData>
  <mergeCells count="104">
    <mergeCell ref="A1:H1"/>
    <mergeCell ref="A2:H2"/>
    <mergeCell ref="A4:C4"/>
    <mergeCell ref="D4:D5"/>
    <mergeCell ref="E4:E5"/>
    <mergeCell ref="F4:F5"/>
    <mergeCell ref="G4:G5"/>
    <mergeCell ref="H4:H5"/>
    <mergeCell ref="A15:A17"/>
    <mergeCell ref="B15:B17"/>
    <mergeCell ref="C15:C17"/>
    <mergeCell ref="A6:A8"/>
    <mergeCell ref="B6:B8"/>
    <mergeCell ref="C6:C8"/>
    <mergeCell ref="A9:A11"/>
    <mergeCell ref="B9:B11"/>
    <mergeCell ref="C9:C11"/>
    <mergeCell ref="A12:A14"/>
    <mergeCell ref="B12:B14"/>
    <mergeCell ref="C12:C14"/>
    <mergeCell ref="A18:A20"/>
    <mergeCell ref="B18:B20"/>
    <mergeCell ref="C18:C20"/>
    <mergeCell ref="A21:A23"/>
    <mergeCell ref="B21:B23"/>
    <mergeCell ref="C21:C23"/>
    <mergeCell ref="A24:A26"/>
    <mergeCell ref="B24:B26"/>
    <mergeCell ref="C24:C26"/>
    <mergeCell ref="A27:A29"/>
    <mergeCell ref="B27:B29"/>
    <mergeCell ref="C27:C29"/>
    <mergeCell ref="A45:A47"/>
    <mergeCell ref="B45:B47"/>
    <mergeCell ref="C45:C47"/>
    <mergeCell ref="A30:A32"/>
    <mergeCell ref="B30:B32"/>
    <mergeCell ref="C30:C32"/>
    <mergeCell ref="A33:A35"/>
    <mergeCell ref="B33:C35"/>
    <mergeCell ref="A36:A38"/>
    <mergeCell ref="B36:B38"/>
    <mergeCell ref="C36:C38"/>
    <mergeCell ref="A39:A41"/>
    <mergeCell ref="B39:B41"/>
    <mergeCell ref="C39:C41"/>
    <mergeCell ref="A42:A44"/>
    <mergeCell ref="B42:C44"/>
    <mergeCell ref="A48:A50"/>
    <mergeCell ref="B48:B50"/>
    <mergeCell ref="C48:C50"/>
    <mergeCell ref="A51:A53"/>
    <mergeCell ref="B51:B53"/>
    <mergeCell ref="C51:C53"/>
    <mergeCell ref="A54:A56"/>
    <mergeCell ref="B54:B56"/>
    <mergeCell ref="C54:C56"/>
    <mergeCell ref="A57:A59"/>
    <mergeCell ref="B57:B59"/>
    <mergeCell ref="C57:C59"/>
    <mergeCell ref="A60:A62"/>
    <mergeCell ref="B60:B62"/>
    <mergeCell ref="C60:C62"/>
    <mergeCell ref="A63:A65"/>
    <mergeCell ref="B63:B65"/>
    <mergeCell ref="C63:C65"/>
    <mergeCell ref="A90:A92"/>
    <mergeCell ref="B90:B92"/>
    <mergeCell ref="C90:C92"/>
    <mergeCell ref="A66:A68"/>
    <mergeCell ref="B66:B68"/>
    <mergeCell ref="C66:C68"/>
    <mergeCell ref="A69:A71"/>
    <mergeCell ref="B69:C71"/>
    <mergeCell ref="A81:A83"/>
    <mergeCell ref="B81:B83"/>
    <mergeCell ref="C81:C83"/>
    <mergeCell ref="A84:A86"/>
    <mergeCell ref="B84:B86"/>
    <mergeCell ref="C84:C86"/>
    <mergeCell ref="A87:A89"/>
    <mergeCell ref="B87:C89"/>
    <mergeCell ref="A78:A80"/>
    <mergeCell ref="B78:C80"/>
    <mergeCell ref="A72:A74"/>
    <mergeCell ref="B72:B74"/>
    <mergeCell ref="C72:C74"/>
    <mergeCell ref="A75:A77"/>
    <mergeCell ref="B75:B77"/>
    <mergeCell ref="C75:C77"/>
    <mergeCell ref="A93:A95"/>
    <mergeCell ref="B93:B95"/>
    <mergeCell ref="C93:C95"/>
    <mergeCell ref="A96:A98"/>
    <mergeCell ref="B96:B98"/>
    <mergeCell ref="C96:C98"/>
    <mergeCell ref="A108:C110"/>
    <mergeCell ref="A111:C113"/>
    <mergeCell ref="A99:A101"/>
    <mergeCell ref="B99:B101"/>
    <mergeCell ref="C99:C101"/>
    <mergeCell ref="A102:A104"/>
    <mergeCell ref="B102:C104"/>
    <mergeCell ref="A105:C107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scale="97" r:id="rId1"/>
  <rowBreaks count="2" manualBreakCount="2">
    <brk id="44" max="16383" man="1"/>
    <brk id="8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61"/>
  <sheetViews>
    <sheetView view="pageBreakPreview" zoomScale="90" zoomScaleSheetLayoutView="90" workbookViewId="0" topLeftCell="A1">
      <pane xSplit="8" ySplit="5" topLeftCell="I137" activePane="bottomRight" state="frozen"/>
      <selection pane="topLeft" activeCell="F91" sqref="F91"/>
      <selection pane="topRight" activeCell="F91" sqref="F91"/>
      <selection pane="bottomLeft" activeCell="F91" sqref="F91"/>
      <selection pane="bottomRight" activeCell="H141" sqref="H141"/>
    </sheetView>
  </sheetViews>
  <sheetFormatPr defaultColWidth="9.140625" defaultRowHeight="15"/>
  <cols>
    <col min="5" max="5" width="13.00390625" style="2" customWidth="1"/>
    <col min="6" max="6" width="14.7109375" style="2" bestFit="1" customWidth="1"/>
    <col min="7" max="7" width="13.00390625" style="2" customWidth="1"/>
    <col min="8" max="8" width="14.7109375" style="2" bestFit="1" customWidth="1"/>
    <col min="9" max="9" width="16.57421875" style="2" bestFit="1" customWidth="1"/>
    <col min="10" max="11" width="14.8515625" style="2" bestFit="1" customWidth="1"/>
    <col min="12" max="13" width="14.57421875" style="2" bestFit="1" customWidth="1"/>
  </cols>
  <sheetData>
    <row r="1" spans="1:8" ht="17.25" customHeight="1">
      <c r="A1" s="144" t="s">
        <v>53</v>
      </c>
      <c r="B1" s="144"/>
      <c r="C1" s="144"/>
      <c r="D1" s="144"/>
      <c r="E1" s="144"/>
      <c r="F1" s="144"/>
      <c r="G1" s="144"/>
      <c r="H1" s="144"/>
    </row>
    <row r="2" spans="1:8" ht="24" customHeight="1">
      <c r="A2" s="145" t="s">
        <v>54</v>
      </c>
      <c r="B2" s="145"/>
      <c r="C2" s="145"/>
      <c r="D2" s="145"/>
      <c r="E2" s="145"/>
      <c r="F2" s="145"/>
      <c r="G2" s="145"/>
      <c r="H2" s="145"/>
    </row>
    <row r="3" spans="1:8" ht="16.5" customHeight="1">
      <c r="A3" s="3"/>
      <c r="B3" s="4"/>
      <c r="C3" s="4"/>
      <c r="D3" s="5"/>
      <c r="E3" s="5"/>
      <c r="F3" s="5"/>
      <c r="G3" s="5"/>
      <c r="H3" s="6"/>
    </row>
    <row r="4" spans="1:8" ht="15">
      <c r="A4" s="157" t="s">
        <v>16</v>
      </c>
      <c r="B4" s="158"/>
      <c r="C4" s="159"/>
      <c r="D4" s="160" t="s">
        <v>11</v>
      </c>
      <c r="E4" s="21" t="s">
        <v>17</v>
      </c>
      <c r="F4" s="162" t="s">
        <v>18</v>
      </c>
      <c r="G4" s="164" t="s">
        <v>19</v>
      </c>
      <c r="H4" s="164" t="s">
        <v>12</v>
      </c>
    </row>
    <row r="5" spans="1:8" ht="15">
      <c r="A5" s="18" t="s">
        <v>20</v>
      </c>
      <c r="B5" s="19" t="s">
        <v>21</v>
      </c>
      <c r="C5" s="20" t="s">
        <v>22</v>
      </c>
      <c r="D5" s="161"/>
      <c r="E5" s="21" t="s">
        <v>55</v>
      </c>
      <c r="F5" s="163"/>
      <c r="G5" s="165"/>
      <c r="H5" s="165"/>
    </row>
    <row r="6" spans="1:8" ht="15">
      <c r="A6" s="122" t="s">
        <v>56</v>
      </c>
      <c r="B6" s="122" t="s">
        <v>57</v>
      </c>
      <c r="C6" s="122" t="s">
        <v>58</v>
      </c>
      <c r="D6" s="10" t="s">
        <v>26</v>
      </c>
      <c r="E6" s="22">
        <v>158216000</v>
      </c>
      <c r="F6" s="22">
        <f>H6-E6</f>
        <v>1291784000</v>
      </c>
      <c r="G6" s="22">
        <v>0</v>
      </c>
      <c r="H6" s="22">
        <v>1450000000</v>
      </c>
    </row>
    <row r="7" spans="1:8" ht="15">
      <c r="A7" s="121"/>
      <c r="B7" s="121"/>
      <c r="C7" s="121"/>
      <c r="D7" s="10" t="s">
        <v>27</v>
      </c>
      <c r="E7" s="22">
        <v>158216000</v>
      </c>
      <c r="F7" s="22">
        <v>1282783612</v>
      </c>
      <c r="G7" s="22">
        <v>0</v>
      </c>
      <c r="H7" s="22">
        <f aca="true" t="shared" si="0" ref="H7:H70">SUM(E7:G7)</f>
        <v>1440999612</v>
      </c>
    </row>
    <row r="8" spans="1:8" ht="15">
      <c r="A8" s="121"/>
      <c r="B8" s="121"/>
      <c r="C8" s="123"/>
      <c r="D8" s="10" t="s">
        <v>28</v>
      </c>
      <c r="E8" s="22">
        <f>E6-E7</f>
        <v>0</v>
      </c>
      <c r="F8" s="22">
        <f>F6-F7</f>
        <v>9000388</v>
      </c>
      <c r="G8" s="22">
        <f>G6-G7</f>
        <v>0</v>
      </c>
      <c r="H8" s="22">
        <f t="shared" si="0"/>
        <v>9000388</v>
      </c>
    </row>
    <row r="9" spans="1:8" ht="15">
      <c r="A9" s="121"/>
      <c r="B9" s="121"/>
      <c r="C9" s="122" t="s">
        <v>0</v>
      </c>
      <c r="D9" s="10" t="s">
        <v>26</v>
      </c>
      <c r="E9" s="22">
        <v>32379740</v>
      </c>
      <c r="F9" s="22">
        <v>0</v>
      </c>
      <c r="G9" s="22">
        <v>0</v>
      </c>
      <c r="H9" s="22">
        <f t="shared" si="0"/>
        <v>32379740</v>
      </c>
    </row>
    <row r="10" spans="1:10" ht="15">
      <c r="A10" s="121"/>
      <c r="B10" s="121"/>
      <c r="C10" s="121"/>
      <c r="D10" s="10" t="s">
        <v>27</v>
      </c>
      <c r="E10" s="22">
        <v>32379740</v>
      </c>
      <c r="F10" s="22">
        <v>0</v>
      </c>
      <c r="G10" s="22">
        <v>0</v>
      </c>
      <c r="H10" s="22">
        <f t="shared" si="0"/>
        <v>32379740</v>
      </c>
      <c r="J10" s="23"/>
    </row>
    <row r="11" spans="1:8" ht="15">
      <c r="A11" s="121"/>
      <c r="B11" s="121"/>
      <c r="C11" s="123"/>
      <c r="D11" s="10" t="s">
        <v>28</v>
      </c>
      <c r="E11" s="22">
        <f>E9-E10</f>
        <v>0</v>
      </c>
      <c r="F11" s="22">
        <f>F9-F10</f>
        <v>0</v>
      </c>
      <c r="G11" s="22">
        <f>G9-G10</f>
        <v>0</v>
      </c>
      <c r="H11" s="22">
        <f t="shared" si="0"/>
        <v>0</v>
      </c>
    </row>
    <row r="12" spans="1:8" ht="15">
      <c r="A12" s="121"/>
      <c r="B12" s="121"/>
      <c r="C12" s="122" t="s">
        <v>59</v>
      </c>
      <c r="D12" s="10" t="s">
        <v>26</v>
      </c>
      <c r="E12" s="22">
        <v>15396660</v>
      </c>
      <c r="F12" s="22">
        <v>126144000</v>
      </c>
      <c r="G12" s="22"/>
      <c r="H12" s="22">
        <f t="shared" si="0"/>
        <v>141540660</v>
      </c>
    </row>
    <row r="13" spans="1:8" ht="15">
      <c r="A13" s="121"/>
      <c r="B13" s="121"/>
      <c r="C13" s="121"/>
      <c r="D13" s="10" t="s">
        <v>27</v>
      </c>
      <c r="E13" s="22">
        <v>15396660</v>
      </c>
      <c r="F13" s="22">
        <v>102195301</v>
      </c>
      <c r="G13" s="22">
        <v>0</v>
      </c>
      <c r="H13" s="22">
        <f t="shared" si="0"/>
        <v>117591961</v>
      </c>
    </row>
    <row r="14" spans="1:8" ht="15">
      <c r="A14" s="121"/>
      <c r="B14" s="121"/>
      <c r="C14" s="123"/>
      <c r="D14" s="10" t="s">
        <v>28</v>
      </c>
      <c r="E14" s="22">
        <f>E12-E13</f>
        <v>0</v>
      </c>
      <c r="F14" s="22">
        <f>F12-F13</f>
        <v>23948699</v>
      </c>
      <c r="G14" s="22">
        <f>G12-G13</f>
        <v>0</v>
      </c>
      <c r="H14" s="22">
        <f t="shared" si="0"/>
        <v>23948699</v>
      </c>
    </row>
    <row r="15" spans="1:8" ht="15">
      <c r="A15" s="24"/>
      <c r="B15" s="25"/>
      <c r="C15" s="122" t="s">
        <v>60</v>
      </c>
      <c r="D15" s="10" t="s">
        <v>26</v>
      </c>
      <c r="E15" s="22">
        <v>16679120</v>
      </c>
      <c r="F15" s="22">
        <v>126320880</v>
      </c>
      <c r="G15" s="22"/>
      <c r="H15" s="22">
        <f>SUM(E15:G15)</f>
        <v>143000000</v>
      </c>
    </row>
    <row r="16" spans="1:8" ht="15">
      <c r="A16" s="24"/>
      <c r="B16" s="25"/>
      <c r="C16" s="121"/>
      <c r="D16" s="10" t="s">
        <v>27</v>
      </c>
      <c r="E16" s="22">
        <v>16679120</v>
      </c>
      <c r="F16" s="22">
        <v>125696940</v>
      </c>
      <c r="G16" s="22">
        <v>0</v>
      </c>
      <c r="H16" s="22">
        <f t="shared" si="0"/>
        <v>142376060</v>
      </c>
    </row>
    <row r="17" spans="1:8" ht="15">
      <c r="A17" s="24"/>
      <c r="B17" s="25"/>
      <c r="C17" s="123"/>
      <c r="D17" s="10" t="s">
        <v>28</v>
      </c>
      <c r="E17" s="22">
        <f>E15-E16</f>
        <v>0</v>
      </c>
      <c r="F17" s="22">
        <f>F15-F16</f>
        <v>623940</v>
      </c>
      <c r="G17" s="22">
        <f>G15-G16</f>
        <v>0</v>
      </c>
      <c r="H17" s="22">
        <f t="shared" si="0"/>
        <v>623940</v>
      </c>
    </row>
    <row r="18" spans="1:8" ht="15">
      <c r="A18" s="121"/>
      <c r="B18" s="121"/>
      <c r="C18" s="122" t="s">
        <v>96</v>
      </c>
      <c r="D18" s="10" t="s">
        <v>26</v>
      </c>
      <c r="E18" s="22">
        <v>700000</v>
      </c>
      <c r="F18" s="22">
        <f>H18-E18</f>
        <v>60000000</v>
      </c>
      <c r="G18" s="22"/>
      <c r="H18" s="22">
        <v>60700000</v>
      </c>
    </row>
    <row r="19" spans="1:8" ht="15">
      <c r="A19" s="121"/>
      <c r="B19" s="121"/>
      <c r="C19" s="121"/>
      <c r="D19" s="10" t="s">
        <v>27</v>
      </c>
      <c r="E19" s="22">
        <v>700000</v>
      </c>
      <c r="F19" s="22">
        <v>24641620</v>
      </c>
      <c r="G19" s="22">
        <v>0</v>
      </c>
      <c r="H19" s="22">
        <f>SUM(E19:G19)</f>
        <v>25341620</v>
      </c>
    </row>
    <row r="20" spans="1:8" ht="15">
      <c r="A20" s="121"/>
      <c r="B20" s="121"/>
      <c r="C20" s="123"/>
      <c r="D20" s="10" t="s">
        <v>28</v>
      </c>
      <c r="E20" s="22">
        <f>E18-E19</f>
        <v>0</v>
      </c>
      <c r="F20" s="22">
        <f>F18-F19</f>
        <v>35358380</v>
      </c>
      <c r="G20" s="22">
        <f>G18-G19</f>
        <v>0</v>
      </c>
      <c r="H20" s="22">
        <f>SUM(E20:G20)</f>
        <v>35358380</v>
      </c>
    </row>
    <row r="21" spans="1:8" ht="15">
      <c r="A21" s="121"/>
      <c r="B21" s="121"/>
      <c r="C21" s="122" t="s">
        <v>31</v>
      </c>
      <c r="D21" s="10" t="s">
        <v>26</v>
      </c>
      <c r="E21" s="22">
        <f>E18+E15+E12+E9+E6</f>
        <v>223371520</v>
      </c>
      <c r="F21" s="22">
        <f>F18+F15+F12+F9+F6</f>
        <v>1604248880</v>
      </c>
      <c r="G21" s="22">
        <f>G18+G15+G12+G9+G6</f>
        <v>0</v>
      </c>
      <c r="H21" s="22">
        <f>SUM(E21:G21)</f>
        <v>1827620400</v>
      </c>
    </row>
    <row r="22" spans="1:8" ht="15">
      <c r="A22" s="121"/>
      <c r="B22" s="121"/>
      <c r="C22" s="121"/>
      <c r="D22" s="10" t="s">
        <v>27</v>
      </c>
      <c r="E22" s="22">
        <f aca="true" t="shared" si="1" ref="E22:G22">E19+E16+E13+E10+E7</f>
        <v>223371520</v>
      </c>
      <c r="F22" s="22">
        <f t="shared" si="1"/>
        <v>1535317473</v>
      </c>
      <c r="G22" s="22">
        <f t="shared" si="1"/>
        <v>0</v>
      </c>
      <c r="H22" s="22">
        <f t="shared" si="0"/>
        <v>1758688993</v>
      </c>
    </row>
    <row r="23" spans="1:8" ht="15">
      <c r="A23" s="121"/>
      <c r="B23" s="123"/>
      <c r="C23" s="123"/>
      <c r="D23" s="10" t="s">
        <v>28</v>
      </c>
      <c r="E23" s="22">
        <f>E21-E22</f>
        <v>0</v>
      </c>
      <c r="F23" s="22">
        <f>F21-F22</f>
        <v>68931407</v>
      </c>
      <c r="G23" s="22">
        <f>G21-G22</f>
        <v>0</v>
      </c>
      <c r="H23" s="22">
        <f t="shared" si="0"/>
        <v>68931407</v>
      </c>
    </row>
    <row r="24" spans="1:8" ht="15">
      <c r="A24" s="121"/>
      <c r="B24" s="122" t="s">
        <v>62</v>
      </c>
      <c r="C24" s="122" t="s">
        <v>1</v>
      </c>
      <c r="D24" s="10" t="s">
        <v>26</v>
      </c>
      <c r="E24" s="22">
        <v>171000</v>
      </c>
      <c r="F24" s="22">
        <f>H24-E24</f>
        <v>9829000</v>
      </c>
      <c r="G24" s="22">
        <v>0</v>
      </c>
      <c r="H24" s="22">
        <v>10000000</v>
      </c>
    </row>
    <row r="25" spans="1:8" ht="15">
      <c r="A25" s="121"/>
      <c r="B25" s="121"/>
      <c r="C25" s="121"/>
      <c r="D25" s="10" t="s">
        <v>27</v>
      </c>
      <c r="E25" s="22">
        <v>166000</v>
      </c>
      <c r="F25" s="22">
        <v>8471220</v>
      </c>
      <c r="G25" s="22">
        <v>0</v>
      </c>
      <c r="H25" s="22">
        <f t="shared" si="0"/>
        <v>8637220</v>
      </c>
    </row>
    <row r="26" spans="1:8" ht="15">
      <c r="A26" s="121"/>
      <c r="B26" s="121"/>
      <c r="C26" s="123"/>
      <c r="D26" s="10" t="s">
        <v>28</v>
      </c>
      <c r="E26" s="22">
        <f>E24-E25</f>
        <v>5000</v>
      </c>
      <c r="F26" s="22">
        <f>F24-F25</f>
        <v>1357780</v>
      </c>
      <c r="G26" s="22">
        <f>G24-G25</f>
        <v>0</v>
      </c>
      <c r="H26" s="22">
        <f>SUM(E26:G26)</f>
        <v>1362780</v>
      </c>
    </row>
    <row r="27" spans="1:8" ht="15" hidden="1">
      <c r="A27" s="24"/>
      <c r="B27" s="25"/>
      <c r="C27" s="122" t="s">
        <v>63</v>
      </c>
      <c r="D27" s="10" t="s">
        <v>26</v>
      </c>
      <c r="E27" s="22">
        <v>0</v>
      </c>
      <c r="F27" s="22">
        <v>0</v>
      </c>
      <c r="G27" s="22">
        <v>0</v>
      </c>
      <c r="H27" s="22">
        <f t="shared" si="0"/>
        <v>0</v>
      </c>
    </row>
    <row r="28" spans="1:8" ht="15" hidden="1">
      <c r="A28" s="24"/>
      <c r="B28" s="25"/>
      <c r="C28" s="121"/>
      <c r="D28" s="10" t="s">
        <v>27</v>
      </c>
      <c r="E28" s="22">
        <v>0</v>
      </c>
      <c r="F28" s="22">
        <v>0</v>
      </c>
      <c r="G28" s="22">
        <v>0</v>
      </c>
      <c r="H28" s="22">
        <f t="shared" si="0"/>
        <v>0</v>
      </c>
    </row>
    <row r="29" spans="1:8" ht="15" hidden="1">
      <c r="A29" s="24"/>
      <c r="B29" s="25"/>
      <c r="C29" s="123"/>
      <c r="D29" s="10" t="s">
        <v>28</v>
      </c>
      <c r="E29" s="22">
        <f>E27-E28</f>
        <v>0</v>
      </c>
      <c r="F29" s="22">
        <f>F27-F28</f>
        <v>0</v>
      </c>
      <c r="G29" s="22">
        <f>G27-G28</f>
        <v>0</v>
      </c>
      <c r="H29" s="22">
        <f t="shared" si="0"/>
        <v>0</v>
      </c>
    </row>
    <row r="30" spans="1:8" ht="15">
      <c r="A30" s="121"/>
      <c r="B30" s="121"/>
      <c r="C30" s="122" t="s">
        <v>2</v>
      </c>
      <c r="D30" s="10" t="s">
        <v>26</v>
      </c>
      <c r="E30" s="22">
        <v>585000</v>
      </c>
      <c r="F30" s="22">
        <f>H30-E30</f>
        <v>715000</v>
      </c>
      <c r="G30" s="22">
        <v>0</v>
      </c>
      <c r="H30" s="22">
        <v>1300000</v>
      </c>
    </row>
    <row r="31" spans="1:8" ht="15">
      <c r="A31" s="121"/>
      <c r="B31" s="121"/>
      <c r="C31" s="121"/>
      <c r="D31" s="10" t="s">
        <v>27</v>
      </c>
      <c r="E31" s="22">
        <v>584200</v>
      </c>
      <c r="F31" s="22">
        <v>0</v>
      </c>
      <c r="G31" s="22">
        <v>0</v>
      </c>
      <c r="H31" s="22">
        <f t="shared" si="0"/>
        <v>584200</v>
      </c>
    </row>
    <row r="32" spans="1:8" ht="15">
      <c r="A32" s="121"/>
      <c r="B32" s="121"/>
      <c r="C32" s="123"/>
      <c r="D32" s="10" t="s">
        <v>28</v>
      </c>
      <c r="E32" s="22">
        <f>E30-E31</f>
        <v>800</v>
      </c>
      <c r="F32" s="22">
        <f>F30-F31</f>
        <v>715000</v>
      </c>
      <c r="G32" s="22">
        <f>G30-G31</f>
        <v>0</v>
      </c>
      <c r="H32" s="22">
        <f t="shared" si="0"/>
        <v>715800</v>
      </c>
    </row>
    <row r="33" spans="1:8" ht="15">
      <c r="A33" s="121"/>
      <c r="B33" s="121"/>
      <c r="C33" s="122" t="s">
        <v>31</v>
      </c>
      <c r="D33" s="10" t="s">
        <v>26</v>
      </c>
      <c r="E33" s="22">
        <f>E24+E27+E30</f>
        <v>756000</v>
      </c>
      <c r="F33" s="22">
        <f aca="true" t="shared" si="2" ref="F33:G33">F24+F27+F30</f>
        <v>10544000</v>
      </c>
      <c r="G33" s="22">
        <f t="shared" si="2"/>
        <v>0</v>
      </c>
      <c r="H33" s="22">
        <f t="shared" si="0"/>
        <v>11300000</v>
      </c>
    </row>
    <row r="34" spans="1:8" ht="15">
      <c r="A34" s="121"/>
      <c r="B34" s="121"/>
      <c r="C34" s="121"/>
      <c r="D34" s="10" t="s">
        <v>27</v>
      </c>
      <c r="E34" s="22">
        <f aca="true" t="shared" si="3" ref="E34:G34">E25+E28+E31</f>
        <v>750200</v>
      </c>
      <c r="F34" s="22">
        <f t="shared" si="3"/>
        <v>8471220</v>
      </c>
      <c r="G34" s="22">
        <f t="shared" si="3"/>
        <v>0</v>
      </c>
      <c r="H34" s="22">
        <f t="shared" si="0"/>
        <v>9221420</v>
      </c>
    </row>
    <row r="35" spans="1:8" ht="15">
      <c r="A35" s="121"/>
      <c r="B35" s="123"/>
      <c r="C35" s="123"/>
      <c r="D35" s="10" t="s">
        <v>28</v>
      </c>
      <c r="E35" s="22">
        <f>E33-E34</f>
        <v>5800</v>
      </c>
      <c r="F35" s="22">
        <f>F33-F34</f>
        <v>2072780</v>
      </c>
      <c r="G35" s="22">
        <f>G33-G34</f>
        <v>0</v>
      </c>
      <c r="H35" s="22">
        <f t="shared" si="0"/>
        <v>2078580</v>
      </c>
    </row>
    <row r="36" spans="1:8" ht="15">
      <c r="A36" s="121"/>
      <c r="B36" s="122" t="s">
        <v>64</v>
      </c>
      <c r="C36" s="122" t="s">
        <v>3</v>
      </c>
      <c r="D36" s="10" t="s">
        <v>26</v>
      </c>
      <c r="E36" s="22">
        <v>0</v>
      </c>
      <c r="F36" s="22">
        <f>H36-E36</f>
        <v>12000000</v>
      </c>
      <c r="G36" s="22">
        <v>0</v>
      </c>
      <c r="H36" s="22">
        <v>12000000</v>
      </c>
    </row>
    <row r="37" spans="1:8" ht="15">
      <c r="A37" s="121"/>
      <c r="B37" s="121"/>
      <c r="C37" s="121"/>
      <c r="D37" s="10" t="s">
        <v>27</v>
      </c>
      <c r="E37" s="22">
        <v>0</v>
      </c>
      <c r="F37" s="22">
        <v>8461718</v>
      </c>
      <c r="G37" s="22">
        <v>0</v>
      </c>
      <c r="H37" s="22">
        <f t="shared" si="0"/>
        <v>8461718</v>
      </c>
    </row>
    <row r="38" spans="1:8" ht="15">
      <c r="A38" s="121"/>
      <c r="B38" s="121"/>
      <c r="C38" s="123"/>
      <c r="D38" s="10" t="s">
        <v>28</v>
      </c>
      <c r="E38" s="22">
        <f>E36-E37</f>
        <v>0</v>
      </c>
      <c r="F38" s="22">
        <f>F36-F37</f>
        <v>3538282</v>
      </c>
      <c r="G38" s="22">
        <f>G36-G37</f>
        <v>0</v>
      </c>
      <c r="H38" s="22">
        <f t="shared" si="0"/>
        <v>3538282</v>
      </c>
    </row>
    <row r="39" spans="1:8" ht="15">
      <c r="A39" s="121"/>
      <c r="B39" s="121"/>
      <c r="C39" s="122" t="s">
        <v>65</v>
      </c>
      <c r="D39" s="10" t="s">
        <v>26</v>
      </c>
      <c r="E39" s="22">
        <v>112000</v>
      </c>
      <c r="F39" s="22">
        <f>H39-E39</f>
        <v>64888000</v>
      </c>
      <c r="G39" s="22">
        <v>0</v>
      </c>
      <c r="H39" s="22">
        <v>65000000</v>
      </c>
    </row>
    <row r="40" spans="1:8" ht="15">
      <c r="A40" s="121"/>
      <c r="B40" s="121"/>
      <c r="C40" s="121"/>
      <c r="D40" s="10" t="s">
        <v>27</v>
      </c>
      <c r="E40" s="22">
        <v>112000</v>
      </c>
      <c r="F40" s="22">
        <v>45434098</v>
      </c>
      <c r="G40" s="22">
        <v>0</v>
      </c>
      <c r="H40" s="22">
        <f t="shared" si="0"/>
        <v>45546098</v>
      </c>
    </row>
    <row r="41" spans="1:8" ht="15">
      <c r="A41" s="121"/>
      <c r="B41" s="121"/>
      <c r="C41" s="123"/>
      <c r="D41" s="10" t="s">
        <v>28</v>
      </c>
      <c r="E41" s="22">
        <f>E39-E40</f>
        <v>0</v>
      </c>
      <c r="F41" s="22">
        <f>F39-F40</f>
        <v>19453902</v>
      </c>
      <c r="G41" s="22">
        <f>G39-G40</f>
        <v>0</v>
      </c>
      <c r="H41" s="22">
        <f t="shared" si="0"/>
        <v>19453902</v>
      </c>
    </row>
    <row r="42" spans="1:8" ht="15">
      <c r="A42" s="121"/>
      <c r="B42" s="121"/>
      <c r="C42" s="122" t="s">
        <v>4</v>
      </c>
      <c r="D42" s="10" t="s">
        <v>26</v>
      </c>
      <c r="E42" s="22">
        <v>2500000</v>
      </c>
      <c r="F42" s="22">
        <f>H42-E42</f>
        <v>33500000</v>
      </c>
      <c r="G42" s="22">
        <v>0</v>
      </c>
      <c r="H42" s="22">
        <v>36000000</v>
      </c>
    </row>
    <row r="43" spans="1:8" ht="15">
      <c r="A43" s="121"/>
      <c r="B43" s="121"/>
      <c r="C43" s="121"/>
      <c r="D43" s="10" t="s">
        <v>27</v>
      </c>
      <c r="E43" s="22">
        <v>2492720</v>
      </c>
      <c r="F43" s="22">
        <v>31809143</v>
      </c>
      <c r="G43" s="22">
        <v>0</v>
      </c>
      <c r="H43" s="22">
        <f t="shared" si="0"/>
        <v>34301863</v>
      </c>
    </row>
    <row r="44" spans="1:8" ht="15">
      <c r="A44" s="121"/>
      <c r="B44" s="121"/>
      <c r="C44" s="123"/>
      <c r="D44" s="10" t="s">
        <v>28</v>
      </c>
      <c r="E44" s="22">
        <f>E42-E43</f>
        <v>7280</v>
      </c>
      <c r="F44" s="22">
        <f>F42-F43</f>
        <v>1690857</v>
      </c>
      <c r="G44" s="22">
        <f>G42-G43</f>
        <v>0</v>
      </c>
      <c r="H44" s="22">
        <f t="shared" si="0"/>
        <v>1698137</v>
      </c>
    </row>
    <row r="45" spans="1:8" ht="15">
      <c r="A45" s="121"/>
      <c r="B45" s="121"/>
      <c r="C45" s="122" t="s">
        <v>5</v>
      </c>
      <c r="D45" s="10" t="s">
        <v>26</v>
      </c>
      <c r="E45" s="22">
        <v>765000</v>
      </c>
      <c r="F45" s="22">
        <f>H45-E45</f>
        <v>17235000</v>
      </c>
      <c r="G45" s="22">
        <v>0</v>
      </c>
      <c r="H45" s="22">
        <v>18000000</v>
      </c>
    </row>
    <row r="46" spans="1:8" ht="15">
      <c r="A46" s="121"/>
      <c r="B46" s="121"/>
      <c r="C46" s="121"/>
      <c r="D46" s="10" t="s">
        <v>27</v>
      </c>
      <c r="E46" s="22">
        <v>765000</v>
      </c>
      <c r="F46" s="22">
        <v>9039310</v>
      </c>
      <c r="G46" s="22">
        <v>0</v>
      </c>
      <c r="H46" s="22">
        <f t="shared" si="0"/>
        <v>9804310</v>
      </c>
    </row>
    <row r="47" spans="1:8" ht="15">
      <c r="A47" s="121"/>
      <c r="B47" s="121"/>
      <c r="C47" s="123"/>
      <c r="D47" s="10" t="s">
        <v>28</v>
      </c>
      <c r="E47" s="22">
        <f>E45-E46</f>
        <v>0</v>
      </c>
      <c r="F47" s="22">
        <f>F45-F46</f>
        <v>8195690</v>
      </c>
      <c r="G47" s="22">
        <f>G45-G46</f>
        <v>0</v>
      </c>
      <c r="H47" s="22">
        <f t="shared" si="0"/>
        <v>8195690</v>
      </c>
    </row>
    <row r="48" spans="1:8" ht="15">
      <c r="A48" s="121"/>
      <c r="B48" s="121"/>
      <c r="C48" s="122" t="s">
        <v>6</v>
      </c>
      <c r="D48" s="10" t="s">
        <v>26</v>
      </c>
      <c r="E48" s="22">
        <v>5759000</v>
      </c>
      <c r="F48" s="22">
        <f>H48-E48</f>
        <v>56241000</v>
      </c>
      <c r="G48" s="22">
        <v>0</v>
      </c>
      <c r="H48" s="22">
        <v>62000000</v>
      </c>
    </row>
    <row r="49" spans="1:8" ht="15">
      <c r="A49" s="121"/>
      <c r="B49" s="121"/>
      <c r="C49" s="121"/>
      <c r="D49" s="10" t="s">
        <v>27</v>
      </c>
      <c r="E49" s="22">
        <v>5754477</v>
      </c>
      <c r="F49" s="22">
        <v>29094606</v>
      </c>
      <c r="G49" s="22">
        <v>0</v>
      </c>
      <c r="H49" s="22">
        <f t="shared" si="0"/>
        <v>34849083</v>
      </c>
    </row>
    <row r="50" spans="1:8" ht="15">
      <c r="A50" s="121"/>
      <c r="B50" s="121"/>
      <c r="C50" s="123"/>
      <c r="D50" s="10" t="s">
        <v>28</v>
      </c>
      <c r="E50" s="22">
        <f>E48-E49</f>
        <v>4523</v>
      </c>
      <c r="F50" s="22">
        <f>F48-F49</f>
        <v>27146394</v>
      </c>
      <c r="G50" s="22">
        <f>G48-G49</f>
        <v>0</v>
      </c>
      <c r="H50" s="22">
        <f t="shared" si="0"/>
        <v>27150917</v>
      </c>
    </row>
    <row r="51" spans="1:8" ht="15">
      <c r="A51" s="121"/>
      <c r="B51" s="121"/>
      <c r="C51" s="26" t="s">
        <v>66</v>
      </c>
      <c r="D51" s="10" t="s">
        <v>26</v>
      </c>
      <c r="E51" s="22">
        <v>0</v>
      </c>
      <c r="F51" s="22">
        <f>H51-E51</f>
        <v>300000000</v>
      </c>
      <c r="G51" s="22">
        <v>0</v>
      </c>
      <c r="H51" s="22">
        <v>300000000</v>
      </c>
    </row>
    <row r="52" spans="1:8" ht="15">
      <c r="A52" s="121"/>
      <c r="B52" s="121"/>
      <c r="C52" s="26" t="s">
        <v>67</v>
      </c>
      <c r="D52" s="10" t="s">
        <v>27</v>
      </c>
      <c r="E52" s="22">
        <v>0</v>
      </c>
      <c r="F52" s="22">
        <v>282144700</v>
      </c>
      <c r="G52" s="22">
        <v>0</v>
      </c>
      <c r="H52" s="22">
        <f t="shared" si="0"/>
        <v>282144700</v>
      </c>
    </row>
    <row r="53" spans="1:8" ht="15">
      <c r="A53" s="121"/>
      <c r="B53" s="121"/>
      <c r="C53" s="27" t="s">
        <v>68</v>
      </c>
      <c r="D53" s="10" t="s">
        <v>28</v>
      </c>
      <c r="E53" s="22">
        <f>E51-E52</f>
        <v>0</v>
      </c>
      <c r="F53" s="22">
        <f>F51-F52</f>
        <v>17855300</v>
      </c>
      <c r="G53" s="22">
        <f>G51-G52</f>
        <v>0</v>
      </c>
      <c r="H53" s="22">
        <f t="shared" si="0"/>
        <v>17855300</v>
      </c>
    </row>
    <row r="54" spans="1:8" ht="15" hidden="1">
      <c r="A54" s="121"/>
      <c r="B54" s="121"/>
      <c r="C54" s="122" t="s">
        <v>69</v>
      </c>
      <c r="D54" s="10" t="s">
        <v>26</v>
      </c>
      <c r="E54" s="22">
        <v>0</v>
      </c>
      <c r="F54" s="22">
        <v>0</v>
      </c>
      <c r="G54" s="22">
        <v>0</v>
      </c>
      <c r="H54" s="22">
        <f t="shared" si="0"/>
        <v>0</v>
      </c>
    </row>
    <row r="55" spans="1:8" ht="15" hidden="1">
      <c r="A55" s="121"/>
      <c r="B55" s="121"/>
      <c r="C55" s="121"/>
      <c r="D55" s="10" t="s">
        <v>27</v>
      </c>
      <c r="E55" s="22">
        <v>0</v>
      </c>
      <c r="F55" s="22">
        <v>0</v>
      </c>
      <c r="G55" s="22">
        <v>0</v>
      </c>
      <c r="H55" s="22">
        <f t="shared" si="0"/>
        <v>0</v>
      </c>
    </row>
    <row r="56" spans="1:8" ht="15" hidden="1">
      <c r="A56" s="121"/>
      <c r="B56" s="121"/>
      <c r="C56" s="123"/>
      <c r="D56" s="10" t="s">
        <v>28</v>
      </c>
      <c r="E56" s="22">
        <f>E54-E55</f>
        <v>0</v>
      </c>
      <c r="F56" s="22">
        <f>F54-F55</f>
        <v>0</v>
      </c>
      <c r="G56" s="22">
        <f>G54-G55</f>
        <v>0</v>
      </c>
      <c r="H56" s="22">
        <f t="shared" si="0"/>
        <v>0</v>
      </c>
    </row>
    <row r="57" spans="1:8" ht="15">
      <c r="A57" s="121"/>
      <c r="B57" s="121"/>
      <c r="C57" s="122" t="s">
        <v>7</v>
      </c>
      <c r="D57" s="10" t="s">
        <v>26</v>
      </c>
      <c r="E57" s="22">
        <v>1200000</v>
      </c>
      <c r="F57" s="22">
        <f>H57-E57</f>
        <v>11600000</v>
      </c>
      <c r="G57" s="22">
        <v>0</v>
      </c>
      <c r="H57" s="22">
        <v>12800000</v>
      </c>
    </row>
    <row r="58" spans="1:8" ht="15">
      <c r="A58" s="121"/>
      <c r="B58" s="121"/>
      <c r="C58" s="121"/>
      <c r="D58" s="10" t="s">
        <v>27</v>
      </c>
      <c r="E58" s="22">
        <v>1200000</v>
      </c>
      <c r="F58" s="22">
        <v>9720800</v>
      </c>
      <c r="G58" s="22">
        <v>0</v>
      </c>
      <c r="H58" s="22">
        <f t="shared" si="0"/>
        <v>10920800</v>
      </c>
    </row>
    <row r="59" spans="1:8" ht="15">
      <c r="A59" s="121"/>
      <c r="B59" s="121"/>
      <c r="C59" s="123"/>
      <c r="D59" s="10" t="s">
        <v>28</v>
      </c>
      <c r="E59" s="22">
        <f>E57-E58</f>
        <v>0</v>
      </c>
      <c r="F59" s="22">
        <f>F57-F58</f>
        <v>1879200</v>
      </c>
      <c r="G59" s="22">
        <f>G57-G58</f>
        <v>0</v>
      </c>
      <c r="H59" s="22">
        <f t="shared" si="0"/>
        <v>1879200</v>
      </c>
    </row>
    <row r="60" spans="1:8" ht="15">
      <c r="A60" s="121"/>
      <c r="B60" s="121"/>
      <c r="C60" s="122" t="s">
        <v>31</v>
      </c>
      <c r="D60" s="10" t="s">
        <v>26</v>
      </c>
      <c r="E60" s="22">
        <f>E36+E39+E42+E45+E48+E51+E54+E57</f>
        <v>10336000</v>
      </c>
      <c r="F60" s="22">
        <f aca="true" t="shared" si="4" ref="F60:G60">F36+F39+F42+F45+F48+F51+F54+F57</f>
        <v>495464000</v>
      </c>
      <c r="G60" s="22">
        <f t="shared" si="4"/>
        <v>0</v>
      </c>
      <c r="H60" s="22">
        <f t="shared" si="0"/>
        <v>505800000</v>
      </c>
    </row>
    <row r="61" spans="1:8" ht="15">
      <c r="A61" s="121"/>
      <c r="B61" s="121"/>
      <c r="C61" s="121"/>
      <c r="D61" s="10" t="s">
        <v>27</v>
      </c>
      <c r="E61" s="22">
        <f aca="true" t="shared" si="5" ref="E61:G61">E37+E40+E43+E46+E49+E52+E55+E58</f>
        <v>10324197</v>
      </c>
      <c r="F61" s="22">
        <f t="shared" si="5"/>
        <v>415704375</v>
      </c>
      <c r="G61" s="22">
        <f t="shared" si="5"/>
        <v>0</v>
      </c>
      <c r="H61" s="22">
        <f t="shared" si="0"/>
        <v>426028572</v>
      </c>
    </row>
    <row r="62" spans="1:8" ht="15">
      <c r="A62" s="121"/>
      <c r="B62" s="123"/>
      <c r="C62" s="123"/>
      <c r="D62" s="10" t="s">
        <v>28</v>
      </c>
      <c r="E62" s="22">
        <f>E60-E61</f>
        <v>11803</v>
      </c>
      <c r="F62" s="22">
        <f>F60-F61</f>
        <v>79759625</v>
      </c>
      <c r="G62" s="22">
        <f>G60-G61</f>
        <v>0</v>
      </c>
      <c r="H62" s="28">
        <f t="shared" si="0"/>
        <v>79771428</v>
      </c>
    </row>
    <row r="63" spans="1:8" ht="15">
      <c r="A63" s="121"/>
      <c r="B63" s="124" t="s">
        <v>36</v>
      </c>
      <c r="C63" s="126"/>
      <c r="D63" s="10" t="s">
        <v>26</v>
      </c>
      <c r="E63" s="22">
        <f>E21+E33+E60</f>
        <v>234463520</v>
      </c>
      <c r="F63" s="22">
        <f>F21+F33+F60</f>
        <v>2110256880</v>
      </c>
      <c r="G63" s="22">
        <f aca="true" t="shared" si="6" ref="G63">G60+G33+G21</f>
        <v>0</v>
      </c>
      <c r="H63" s="28">
        <f t="shared" si="0"/>
        <v>2344720400</v>
      </c>
    </row>
    <row r="64" spans="1:8" ht="15">
      <c r="A64" s="121"/>
      <c r="B64" s="127"/>
      <c r="C64" s="129"/>
      <c r="D64" s="10" t="s">
        <v>27</v>
      </c>
      <c r="E64" s="22">
        <f>E22+E34+E61</f>
        <v>234445917</v>
      </c>
      <c r="F64" s="22">
        <f aca="true" t="shared" si="7" ref="F64:G64">F61+F34+F22</f>
        <v>1959493068</v>
      </c>
      <c r="G64" s="22">
        <f t="shared" si="7"/>
        <v>0</v>
      </c>
      <c r="H64" s="22">
        <f t="shared" si="0"/>
        <v>2193938985</v>
      </c>
    </row>
    <row r="65" spans="1:8" ht="15">
      <c r="A65" s="123"/>
      <c r="B65" s="130"/>
      <c r="C65" s="132"/>
      <c r="D65" s="10" t="s">
        <v>28</v>
      </c>
      <c r="E65" s="22">
        <f>E63-E64</f>
        <v>17603</v>
      </c>
      <c r="F65" s="22">
        <f>F63-F64</f>
        <v>150763812</v>
      </c>
      <c r="G65" s="22">
        <f>G63-G64</f>
        <v>0</v>
      </c>
      <c r="H65" s="22">
        <f t="shared" si="0"/>
        <v>150781415</v>
      </c>
    </row>
    <row r="66" spans="1:8" ht="15" hidden="1">
      <c r="A66" s="122" t="s">
        <v>70</v>
      </c>
      <c r="B66" s="122" t="s">
        <v>71</v>
      </c>
      <c r="C66" s="122" t="s">
        <v>71</v>
      </c>
      <c r="D66" s="10" t="s">
        <v>26</v>
      </c>
      <c r="E66" s="22">
        <v>0</v>
      </c>
      <c r="F66" s="22">
        <v>0</v>
      </c>
      <c r="G66" s="22">
        <v>0</v>
      </c>
      <c r="H66" s="22">
        <f t="shared" si="0"/>
        <v>0</v>
      </c>
    </row>
    <row r="67" spans="1:8" ht="15" hidden="1">
      <c r="A67" s="121"/>
      <c r="B67" s="121"/>
      <c r="C67" s="121"/>
      <c r="D67" s="10" t="s">
        <v>27</v>
      </c>
      <c r="E67" s="22">
        <v>0</v>
      </c>
      <c r="F67" s="22">
        <v>0</v>
      </c>
      <c r="G67" s="22">
        <v>0</v>
      </c>
      <c r="H67" s="22">
        <f t="shared" si="0"/>
        <v>0</v>
      </c>
    </row>
    <row r="68" spans="1:8" ht="15" hidden="1">
      <c r="A68" s="121"/>
      <c r="B68" s="121"/>
      <c r="C68" s="123"/>
      <c r="D68" s="10" t="s">
        <v>28</v>
      </c>
      <c r="E68" s="22">
        <f>E66-E67</f>
        <v>0</v>
      </c>
      <c r="F68" s="22">
        <f>F66-F67</f>
        <v>0</v>
      </c>
      <c r="G68" s="22">
        <f>G66-G67</f>
        <v>0</v>
      </c>
      <c r="H68" s="22">
        <f t="shared" si="0"/>
        <v>0</v>
      </c>
    </row>
    <row r="69" spans="1:8" ht="15">
      <c r="A69" s="122" t="s">
        <v>70</v>
      </c>
      <c r="B69" s="122" t="s">
        <v>71</v>
      </c>
      <c r="C69" s="122" t="s">
        <v>72</v>
      </c>
      <c r="D69" s="10" t="s">
        <v>26</v>
      </c>
      <c r="E69" s="22">
        <v>19830000</v>
      </c>
      <c r="F69" s="22">
        <f>H69-E69</f>
        <v>277570000</v>
      </c>
      <c r="G69" s="22">
        <v>0</v>
      </c>
      <c r="H69" s="22">
        <v>297400000</v>
      </c>
    </row>
    <row r="70" spans="1:13" s="44" customFormat="1" ht="15">
      <c r="A70" s="121"/>
      <c r="B70" s="121"/>
      <c r="C70" s="121"/>
      <c r="D70" s="41" t="s">
        <v>27</v>
      </c>
      <c r="E70" s="42">
        <v>19830000</v>
      </c>
      <c r="F70" s="42">
        <v>266462000</v>
      </c>
      <c r="G70" s="42">
        <v>0</v>
      </c>
      <c r="H70" s="42">
        <f t="shared" si="0"/>
        <v>286292000</v>
      </c>
      <c r="I70" s="43"/>
      <c r="J70" s="43"/>
      <c r="K70" s="43"/>
      <c r="L70" s="43"/>
      <c r="M70" s="43"/>
    </row>
    <row r="71" spans="1:8" ht="15">
      <c r="A71" s="121"/>
      <c r="B71" s="121"/>
      <c r="C71" s="123"/>
      <c r="D71" s="10" t="s">
        <v>28</v>
      </c>
      <c r="E71" s="22">
        <f>E69-E70</f>
        <v>0</v>
      </c>
      <c r="F71" s="22">
        <f>F69-F70</f>
        <v>11108000</v>
      </c>
      <c r="G71" s="22">
        <f>G69-G70</f>
        <v>0</v>
      </c>
      <c r="H71" s="22">
        <f aca="true" t="shared" si="8" ref="H71:H128">SUM(E71:G71)</f>
        <v>11108000</v>
      </c>
    </row>
    <row r="72" spans="1:8" ht="15">
      <c r="A72" s="121"/>
      <c r="B72" s="121"/>
      <c r="C72" s="122" t="s">
        <v>73</v>
      </c>
      <c r="D72" s="10" t="s">
        <v>26</v>
      </c>
      <c r="E72" s="22">
        <v>0</v>
      </c>
      <c r="F72" s="22">
        <f>H72-E72</f>
        <v>36000000</v>
      </c>
      <c r="G72" s="22">
        <v>0</v>
      </c>
      <c r="H72" s="22">
        <v>36000000</v>
      </c>
    </row>
    <row r="73" spans="1:8" ht="15">
      <c r="A73" s="121"/>
      <c r="B73" s="121"/>
      <c r="C73" s="121"/>
      <c r="D73" s="10" t="s">
        <v>27</v>
      </c>
      <c r="E73" s="22">
        <v>0</v>
      </c>
      <c r="F73" s="22">
        <v>3195799</v>
      </c>
      <c r="G73" s="22">
        <v>0</v>
      </c>
      <c r="H73" s="22">
        <f t="shared" si="8"/>
        <v>3195799</v>
      </c>
    </row>
    <row r="74" spans="1:8" ht="15">
      <c r="A74" s="121"/>
      <c r="B74" s="121"/>
      <c r="C74" s="123"/>
      <c r="D74" s="10" t="s">
        <v>28</v>
      </c>
      <c r="E74" s="22">
        <f>E72-E73</f>
        <v>0</v>
      </c>
      <c r="F74" s="22">
        <f>F72-F73</f>
        <v>32804201</v>
      </c>
      <c r="G74" s="22">
        <f>G72-G73</f>
        <v>0</v>
      </c>
      <c r="H74" s="22">
        <f t="shared" si="8"/>
        <v>32804201</v>
      </c>
    </row>
    <row r="75" spans="1:8" ht="15">
      <c r="A75" s="121"/>
      <c r="B75" s="121"/>
      <c r="C75" s="122" t="s">
        <v>31</v>
      </c>
      <c r="D75" s="10" t="s">
        <v>26</v>
      </c>
      <c r="E75" s="22">
        <f>E66+E69+E72</f>
        <v>19830000</v>
      </c>
      <c r="F75" s="22">
        <f aca="true" t="shared" si="9" ref="F75:G75">F66+F69+F72</f>
        <v>313570000</v>
      </c>
      <c r="G75" s="22">
        <f t="shared" si="9"/>
        <v>0</v>
      </c>
      <c r="H75" s="22">
        <f t="shared" si="8"/>
        <v>333400000</v>
      </c>
    </row>
    <row r="76" spans="1:8" ht="15">
      <c r="A76" s="121"/>
      <c r="B76" s="121"/>
      <c r="C76" s="121"/>
      <c r="D76" s="10" t="s">
        <v>27</v>
      </c>
      <c r="E76" s="22">
        <f aca="true" t="shared" si="10" ref="E76:G76">E67+E70+E73</f>
        <v>19830000</v>
      </c>
      <c r="F76" s="22">
        <f t="shared" si="10"/>
        <v>269657799</v>
      </c>
      <c r="G76" s="22">
        <f t="shared" si="10"/>
        <v>0</v>
      </c>
      <c r="H76" s="22">
        <f t="shared" si="8"/>
        <v>289487799</v>
      </c>
    </row>
    <row r="77" spans="1:8" ht="15">
      <c r="A77" s="121"/>
      <c r="B77" s="123"/>
      <c r="C77" s="123"/>
      <c r="D77" s="10" t="s">
        <v>28</v>
      </c>
      <c r="E77" s="22">
        <f>E75-E76</f>
        <v>0</v>
      </c>
      <c r="F77" s="22">
        <f>F75-F76</f>
        <v>43912201</v>
      </c>
      <c r="G77" s="22">
        <f>G75-G76</f>
        <v>0</v>
      </c>
      <c r="H77" s="22">
        <f t="shared" si="8"/>
        <v>43912201</v>
      </c>
    </row>
    <row r="78" spans="1:8" ht="15">
      <c r="A78" s="121"/>
      <c r="B78" s="124" t="s">
        <v>36</v>
      </c>
      <c r="C78" s="126"/>
      <c r="D78" s="10" t="s">
        <v>26</v>
      </c>
      <c r="E78" s="22">
        <f>E75</f>
        <v>19830000</v>
      </c>
      <c r="F78" s="22">
        <f aca="true" t="shared" si="11" ref="F78:G78">F75</f>
        <v>313570000</v>
      </c>
      <c r="G78" s="22">
        <f t="shared" si="11"/>
        <v>0</v>
      </c>
      <c r="H78" s="22">
        <f t="shared" si="8"/>
        <v>333400000</v>
      </c>
    </row>
    <row r="79" spans="1:8" ht="15">
      <c r="A79" s="121"/>
      <c r="B79" s="127"/>
      <c r="C79" s="129"/>
      <c r="D79" s="10" t="s">
        <v>27</v>
      </c>
      <c r="E79" s="22">
        <f aca="true" t="shared" si="12" ref="E79:G79">E76</f>
        <v>19830000</v>
      </c>
      <c r="F79" s="22">
        <f t="shared" si="12"/>
        <v>269657799</v>
      </c>
      <c r="G79" s="22">
        <f t="shared" si="12"/>
        <v>0</v>
      </c>
      <c r="H79" s="22">
        <f t="shared" si="8"/>
        <v>289487799</v>
      </c>
    </row>
    <row r="80" spans="1:8" ht="15">
      <c r="A80" s="123"/>
      <c r="B80" s="130"/>
      <c r="C80" s="132"/>
      <c r="D80" s="10" t="s">
        <v>28</v>
      </c>
      <c r="E80" s="22">
        <f>E78-E79</f>
        <v>0</v>
      </c>
      <c r="F80" s="22">
        <f>F78-F79</f>
        <v>43912201</v>
      </c>
      <c r="G80" s="22">
        <f>G78-G79</f>
        <v>0</v>
      </c>
      <c r="H80" s="22">
        <f t="shared" si="8"/>
        <v>43912201</v>
      </c>
    </row>
    <row r="81" spans="1:8" ht="15">
      <c r="A81" s="122" t="s">
        <v>74</v>
      </c>
      <c r="B81" s="122" t="s">
        <v>64</v>
      </c>
      <c r="C81" s="122" t="s">
        <v>75</v>
      </c>
      <c r="D81" s="10" t="s">
        <v>26</v>
      </c>
      <c r="E81" s="22">
        <v>0</v>
      </c>
      <c r="F81" s="22">
        <f>H81-E81</f>
        <v>2000000</v>
      </c>
      <c r="G81" s="22">
        <v>0</v>
      </c>
      <c r="H81" s="22">
        <v>2000000</v>
      </c>
    </row>
    <row r="82" spans="1:8" ht="15">
      <c r="A82" s="121"/>
      <c r="B82" s="121"/>
      <c r="C82" s="121"/>
      <c r="D82" s="10" t="s">
        <v>27</v>
      </c>
      <c r="E82" s="22">
        <v>0</v>
      </c>
      <c r="F82" s="22"/>
      <c r="G82" s="22">
        <v>0</v>
      </c>
      <c r="H82" s="22">
        <f t="shared" si="8"/>
        <v>0</v>
      </c>
    </row>
    <row r="83" spans="1:8" ht="15">
      <c r="A83" s="121"/>
      <c r="B83" s="121"/>
      <c r="C83" s="123"/>
      <c r="D83" s="10" t="s">
        <v>28</v>
      </c>
      <c r="E83" s="22">
        <f>E81-E82</f>
        <v>0</v>
      </c>
      <c r="F83" s="22">
        <f>F81-F82</f>
        <v>2000000</v>
      </c>
      <c r="G83" s="22">
        <f>G81-G82</f>
        <v>0</v>
      </c>
      <c r="H83" s="22">
        <f t="shared" si="8"/>
        <v>2000000</v>
      </c>
    </row>
    <row r="84" spans="1:8" ht="15">
      <c r="A84" s="121"/>
      <c r="B84" s="121"/>
      <c r="C84" s="122" t="s">
        <v>8</v>
      </c>
      <c r="D84" s="10" t="s">
        <v>26</v>
      </c>
      <c r="E84" s="22">
        <v>320000</v>
      </c>
      <c r="F84" s="22">
        <f>H84-E84</f>
        <v>680000</v>
      </c>
      <c r="G84" s="22">
        <v>0</v>
      </c>
      <c r="H84" s="22">
        <v>1000000</v>
      </c>
    </row>
    <row r="85" spans="1:8" ht="15">
      <c r="A85" s="121"/>
      <c r="B85" s="121"/>
      <c r="C85" s="121"/>
      <c r="D85" s="10" t="s">
        <v>27</v>
      </c>
      <c r="E85" s="22">
        <v>319800</v>
      </c>
      <c r="F85" s="22">
        <v>0</v>
      </c>
      <c r="G85" s="22">
        <v>0</v>
      </c>
      <c r="H85" s="22">
        <f t="shared" si="8"/>
        <v>319800</v>
      </c>
    </row>
    <row r="86" spans="1:8" ht="15">
      <c r="A86" s="121"/>
      <c r="B86" s="121"/>
      <c r="C86" s="123"/>
      <c r="D86" s="10" t="s">
        <v>28</v>
      </c>
      <c r="E86" s="22">
        <f>E84-E85</f>
        <v>200</v>
      </c>
      <c r="F86" s="22">
        <f>F84-F85</f>
        <v>680000</v>
      </c>
      <c r="G86" s="22">
        <f>G84-G85</f>
        <v>0</v>
      </c>
      <c r="H86" s="22">
        <f t="shared" si="8"/>
        <v>680200</v>
      </c>
    </row>
    <row r="87" spans="1:8" ht="15">
      <c r="A87" s="121"/>
      <c r="B87" s="121"/>
      <c r="C87" s="122" t="s">
        <v>9</v>
      </c>
      <c r="D87" s="10" t="s">
        <v>26</v>
      </c>
      <c r="E87" s="22">
        <v>1800000</v>
      </c>
      <c r="F87" s="22">
        <f>H87-E87</f>
        <v>600000</v>
      </c>
      <c r="G87" s="22">
        <v>0</v>
      </c>
      <c r="H87" s="22">
        <v>2400000</v>
      </c>
    </row>
    <row r="88" spans="1:8" ht="15">
      <c r="A88" s="121"/>
      <c r="B88" s="121"/>
      <c r="C88" s="121"/>
      <c r="D88" s="10" t="s">
        <v>27</v>
      </c>
      <c r="E88" s="22">
        <v>1800000</v>
      </c>
      <c r="F88" s="22">
        <v>461000</v>
      </c>
      <c r="G88" s="22">
        <v>0</v>
      </c>
      <c r="H88" s="22">
        <f t="shared" si="8"/>
        <v>2261000</v>
      </c>
    </row>
    <row r="89" spans="1:8" ht="15">
      <c r="A89" s="121"/>
      <c r="B89" s="121"/>
      <c r="C89" s="123"/>
      <c r="D89" s="10" t="s">
        <v>28</v>
      </c>
      <c r="E89" s="22">
        <f>E87-E88</f>
        <v>0</v>
      </c>
      <c r="F89" s="22">
        <f>F87-F88</f>
        <v>139000</v>
      </c>
      <c r="G89" s="22">
        <f>G87-G88</f>
        <v>0</v>
      </c>
      <c r="H89" s="22">
        <f t="shared" si="8"/>
        <v>139000</v>
      </c>
    </row>
    <row r="90" spans="1:8" ht="15">
      <c r="A90" s="121"/>
      <c r="B90" s="121"/>
      <c r="C90" s="122" t="s">
        <v>31</v>
      </c>
      <c r="D90" s="10" t="s">
        <v>26</v>
      </c>
      <c r="E90" s="22">
        <f aca="true" t="shared" si="13" ref="E90:G91">E87+E84+E81</f>
        <v>2120000</v>
      </c>
      <c r="F90" s="22">
        <f t="shared" si="13"/>
        <v>3280000</v>
      </c>
      <c r="G90" s="22">
        <f t="shared" si="13"/>
        <v>0</v>
      </c>
      <c r="H90" s="22">
        <f>SUM(E90:G90)</f>
        <v>5400000</v>
      </c>
    </row>
    <row r="91" spans="1:8" ht="15">
      <c r="A91" s="121"/>
      <c r="B91" s="121"/>
      <c r="C91" s="121"/>
      <c r="D91" s="10" t="s">
        <v>27</v>
      </c>
      <c r="E91" s="22">
        <f t="shared" si="13"/>
        <v>2119800</v>
      </c>
      <c r="F91" s="22">
        <f t="shared" si="13"/>
        <v>461000</v>
      </c>
      <c r="G91" s="22">
        <f t="shared" si="13"/>
        <v>0</v>
      </c>
      <c r="H91" s="22">
        <f t="shared" si="8"/>
        <v>2580800</v>
      </c>
    </row>
    <row r="92" spans="1:8" ht="15">
      <c r="A92" s="121"/>
      <c r="B92" s="123"/>
      <c r="C92" s="123"/>
      <c r="D92" s="10" t="s">
        <v>28</v>
      </c>
      <c r="E92" s="22">
        <f>E90-E91</f>
        <v>200</v>
      </c>
      <c r="F92" s="22">
        <f>F90-F91</f>
        <v>2819000</v>
      </c>
      <c r="G92" s="22">
        <f>G90-G91</f>
        <v>0</v>
      </c>
      <c r="H92" s="22">
        <f t="shared" si="8"/>
        <v>2819200</v>
      </c>
    </row>
    <row r="93" spans="1:8" ht="15">
      <c r="A93" s="121"/>
      <c r="B93" s="24" t="s">
        <v>76</v>
      </c>
      <c r="C93" s="122" t="s">
        <v>77</v>
      </c>
      <c r="D93" s="10" t="s">
        <v>26</v>
      </c>
      <c r="E93" s="22">
        <v>12744000</v>
      </c>
      <c r="F93" s="22">
        <f>H93-E93</f>
        <v>5256000</v>
      </c>
      <c r="G93" s="22">
        <v>0</v>
      </c>
      <c r="H93" s="22">
        <v>18000000</v>
      </c>
    </row>
    <row r="94" spans="1:8" ht="15">
      <c r="A94" s="121"/>
      <c r="B94" s="24" t="s">
        <v>74</v>
      </c>
      <c r="C94" s="121"/>
      <c r="D94" s="10" t="s">
        <v>27</v>
      </c>
      <c r="E94" s="22">
        <v>12743900</v>
      </c>
      <c r="F94" s="22">
        <v>0</v>
      </c>
      <c r="G94" s="22">
        <v>0</v>
      </c>
      <c r="H94" s="22">
        <f t="shared" si="8"/>
        <v>12743900</v>
      </c>
    </row>
    <row r="95" spans="1:8" ht="15">
      <c r="A95" s="121"/>
      <c r="B95" s="29"/>
      <c r="C95" s="123"/>
      <c r="D95" s="10" t="s">
        <v>28</v>
      </c>
      <c r="E95" s="22">
        <f>E93-E94</f>
        <v>100</v>
      </c>
      <c r="F95" s="22">
        <f>F93-F94</f>
        <v>5256000</v>
      </c>
      <c r="G95" s="22">
        <f>G93-G94</f>
        <v>0</v>
      </c>
      <c r="H95" s="22">
        <f t="shared" si="8"/>
        <v>5256100</v>
      </c>
    </row>
    <row r="96" spans="1:8" ht="15">
      <c r="A96" s="121"/>
      <c r="B96" s="121"/>
      <c r="C96" s="122" t="s">
        <v>31</v>
      </c>
      <c r="D96" s="10" t="s">
        <v>26</v>
      </c>
      <c r="E96" s="22">
        <f>E93</f>
        <v>12744000</v>
      </c>
      <c r="F96" s="22">
        <f aca="true" t="shared" si="14" ref="F96:G96">F93</f>
        <v>5256000</v>
      </c>
      <c r="G96" s="22">
        <f t="shared" si="14"/>
        <v>0</v>
      </c>
      <c r="H96" s="22">
        <f t="shared" si="8"/>
        <v>18000000</v>
      </c>
    </row>
    <row r="97" spans="1:8" ht="15">
      <c r="A97" s="121"/>
      <c r="B97" s="121"/>
      <c r="C97" s="121"/>
      <c r="D97" s="10" t="s">
        <v>27</v>
      </c>
      <c r="E97" s="22">
        <f aca="true" t="shared" si="15" ref="E97:G97">E94</f>
        <v>12743900</v>
      </c>
      <c r="F97" s="22">
        <f t="shared" si="15"/>
        <v>0</v>
      </c>
      <c r="G97" s="22">
        <f t="shared" si="15"/>
        <v>0</v>
      </c>
      <c r="H97" s="22">
        <f t="shared" si="8"/>
        <v>12743900</v>
      </c>
    </row>
    <row r="98" spans="1:8" ht="15">
      <c r="A98" s="121"/>
      <c r="B98" s="123"/>
      <c r="C98" s="123"/>
      <c r="D98" s="10" t="s">
        <v>28</v>
      </c>
      <c r="E98" s="22">
        <f>E96-E97</f>
        <v>100</v>
      </c>
      <c r="F98" s="22">
        <f>F96-F97</f>
        <v>5256000</v>
      </c>
      <c r="G98" s="22">
        <f>G96-G97</f>
        <v>0</v>
      </c>
      <c r="H98" s="22">
        <f t="shared" si="8"/>
        <v>5256100</v>
      </c>
    </row>
    <row r="99" spans="1:8" ht="15">
      <c r="A99" s="121"/>
      <c r="B99" s="24" t="s">
        <v>78</v>
      </c>
      <c r="C99" s="122" t="s">
        <v>79</v>
      </c>
      <c r="D99" s="10" t="s">
        <v>26</v>
      </c>
      <c r="E99" s="22">
        <v>0</v>
      </c>
      <c r="F99" s="22">
        <f>H99-E99</f>
        <v>2050000000</v>
      </c>
      <c r="G99" s="22">
        <v>0</v>
      </c>
      <c r="H99" s="22">
        <v>2050000000</v>
      </c>
    </row>
    <row r="100" spans="1:8" ht="15">
      <c r="A100" s="121"/>
      <c r="B100" s="24" t="s">
        <v>80</v>
      </c>
      <c r="C100" s="121"/>
      <c r="D100" s="10" t="s">
        <v>27</v>
      </c>
      <c r="E100" s="22">
        <v>0</v>
      </c>
      <c r="F100" s="22">
        <v>1738343914</v>
      </c>
      <c r="G100" s="22">
        <v>0</v>
      </c>
      <c r="H100" s="22">
        <f t="shared" si="8"/>
        <v>1738343914</v>
      </c>
    </row>
    <row r="101" spans="1:8" ht="15">
      <c r="A101" s="121"/>
      <c r="B101" s="29"/>
      <c r="C101" s="123"/>
      <c r="D101" s="10" t="s">
        <v>28</v>
      </c>
      <c r="E101" s="22">
        <f>E99-E100</f>
        <v>0</v>
      </c>
      <c r="F101" s="22">
        <f>F99-F100</f>
        <v>311656086</v>
      </c>
      <c r="G101" s="22">
        <f>G99-G100</f>
        <v>0</v>
      </c>
      <c r="H101" s="22">
        <f t="shared" si="8"/>
        <v>311656086</v>
      </c>
    </row>
    <row r="102" spans="1:8" ht="15">
      <c r="A102" s="121"/>
      <c r="B102" s="121"/>
      <c r="C102" s="122" t="s">
        <v>31</v>
      </c>
      <c r="D102" s="10" t="s">
        <v>26</v>
      </c>
      <c r="E102" s="22">
        <f>E99</f>
        <v>0</v>
      </c>
      <c r="F102" s="22">
        <f aca="true" t="shared" si="16" ref="F102">F99</f>
        <v>2050000000</v>
      </c>
      <c r="G102" s="22">
        <v>0</v>
      </c>
      <c r="H102" s="22">
        <f t="shared" si="8"/>
        <v>2050000000</v>
      </c>
    </row>
    <row r="103" spans="1:8" ht="15">
      <c r="A103" s="121"/>
      <c r="B103" s="121"/>
      <c r="C103" s="121"/>
      <c r="D103" s="10" t="s">
        <v>27</v>
      </c>
      <c r="E103" s="22">
        <f aca="true" t="shared" si="17" ref="E103:F103">E100</f>
        <v>0</v>
      </c>
      <c r="F103" s="22">
        <f t="shared" si="17"/>
        <v>1738343914</v>
      </c>
      <c r="G103" s="22">
        <v>0</v>
      </c>
      <c r="H103" s="22">
        <f t="shared" si="8"/>
        <v>1738343914</v>
      </c>
    </row>
    <row r="104" spans="1:8" ht="15">
      <c r="A104" s="121"/>
      <c r="B104" s="123"/>
      <c r="C104" s="123"/>
      <c r="D104" s="10" t="s">
        <v>28</v>
      </c>
      <c r="E104" s="22">
        <f>E102-E103</f>
        <v>0</v>
      </c>
      <c r="F104" s="22">
        <f>F102-F103</f>
        <v>311656086</v>
      </c>
      <c r="G104" s="22">
        <f>G102-G103</f>
        <v>0</v>
      </c>
      <c r="H104" s="22">
        <f t="shared" si="8"/>
        <v>311656086</v>
      </c>
    </row>
    <row r="105" spans="1:8" ht="15">
      <c r="A105" s="121"/>
      <c r="B105" s="30" t="s">
        <v>81</v>
      </c>
      <c r="C105" s="122" t="s">
        <v>82</v>
      </c>
      <c r="D105" s="10" t="s">
        <v>26</v>
      </c>
      <c r="E105" s="22">
        <v>0</v>
      </c>
      <c r="F105" s="22">
        <f>H105-E105</f>
        <v>2118790500</v>
      </c>
      <c r="G105" s="22">
        <v>0</v>
      </c>
      <c r="H105" s="22">
        <v>2118790500</v>
      </c>
    </row>
    <row r="106" spans="1:8" ht="15">
      <c r="A106" s="121"/>
      <c r="B106" s="24" t="s">
        <v>80</v>
      </c>
      <c r="C106" s="121"/>
      <c r="D106" s="10" t="s">
        <v>27</v>
      </c>
      <c r="E106" s="22">
        <v>0</v>
      </c>
      <c r="F106" s="22">
        <v>1827852336</v>
      </c>
      <c r="G106" s="22">
        <v>0</v>
      </c>
      <c r="H106" s="22">
        <f t="shared" si="8"/>
        <v>1827852336</v>
      </c>
    </row>
    <row r="107" spans="1:8" ht="15">
      <c r="A107" s="121"/>
      <c r="B107" s="29"/>
      <c r="C107" s="123"/>
      <c r="D107" s="10" t="s">
        <v>28</v>
      </c>
      <c r="E107" s="22">
        <f>E105-E106</f>
        <v>0</v>
      </c>
      <c r="F107" s="22">
        <f>F105-F106</f>
        <v>290938164</v>
      </c>
      <c r="G107" s="22">
        <f>G105-G106</f>
        <v>0</v>
      </c>
      <c r="H107" s="22">
        <f t="shared" si="8"/>
        <v>290938164</v>
      </c>
    </row>
    <row r="108" spans="1:8" ht="15">
      <c r="A108" s="121"/>
      <c r="B108" s="121"/>
      <c r="C108" s="122" t="s">
        <v>31</v>
      </c>
      <c r="D108" s="10" t="s">
        <v>26</v>
      </c>
      <c r="E108" s="22">
        <f>E105</f>
        <v>0</v>
      </c>
      <c r="F108" s="22">
        <f aca="true" t="shared" si="18" ref="F108">F105</f>
        <v>2118790500</v>
      </c>
      <c r="G108" s="22">
        <v>0</v>
      </c>
      <c r="H108" s="22">
        <f t="shared" si="8"/>
        <v>2118790500</v>
      </c>
    </row>
    <row r="109" spans="1:8" ht="15">
      <c r="A109" s="121"/>
      <c r="B109" s="121"/>
      <c r="C109" s="121"/>
      <c r="D109" s="10" t="s">
        <v>27</v>
      </c>
      <c r="E109" s="22">
        <f aca="true" t="shared" si="19" ref="E109:F109">E106</f>
        <v>0</v>
      </c>
      <c r="F109" s="22">
        <f t="shared" si="19"/>
        <v>1827852336</v>
      </c>
      <c r="G109" s="22">
        <v>0</v>
      </c>
      <c r="H109" s="22">
        <f t="shared" si="8"/>
        <v>1827852336</v>
      </c>
    </row>
    <row r="110" spans="1:8" ht="15">
      <c r="A110" s="121"/>
      <c r="B110" s="123"/>
      <c r="C110" s="123"/>
      <c r="D110" s="10" t="s">
        <v>28</v>
      </c>
      <c r="E110" s="22">
        <f>E108-E109</f>
        <v>0</v>
      </c>
      <c r="F110" s="22">
        <f>F108-F109</f>
        <v>290938164</v>
      </c>
      <c r="G110" s="22">
        <f>G108-G109</f>
        <v>0</v>
      </c>
      <c r="H110" s="22">
        <f t="shared" si="8"/>
        <v>290938164</v>
      </c>
    </row>
    <row r="111" spans="1:8" ht="15">
      <c r="A111" s="121"/>
      <c r="B111" s="30" t="s">
        <v>76</v>
      </c>
      <c r="C111" s="122" t="s">
        <v>83</v>
      </c>
      <c r="D111" s="10" t="s">
        <v>26</v>
      </c>
      <c r="E111" s="22">
        <v>0</v>
      </c>
      <c r="F111" s="22">
        <f>H111-E111</f>
        <v>3000000</v>
      </c>
      <c r="G111" s="22">
        <v>0</v>
      </c>
      <c r="H111" s="22">
        <v>3000000</v>
      </c>
    </row>
    <row r="112" spans="1:8" ht="15">
      <c r="A112" s="121"/>
      <c r="B112" s="24" t="s">
        <v>80</v>
      </c>
      <c r="C112" s="121"/>
      <c r="D112" s="10" t="s">
        <v>27</v>
      </c>
      <c r="E112" s="22">
        <v>0</v>
      </c>
      <c r="F112" s="22">
        <v>0</v>
      </c>
      <c r="G112" s="22">
        <v>0</v>
      </c>
      <c r="H112" s="22">
        <f t="shared" si="8"/>
        <v>0</v>
      </c>
    </row>
    <row r="113" spans="1:8" ht="15">
      <c r="A113" s="121"/>
      <c r="B113" s="29"/>
      <c r="C113" s="123"/>
      <c r="D113" s="10" t="s">
        <v>28</v>
      </c>
      <c r="E113" s="22">
        <f>E111-E112</f>
        <v>0</v>
      </c>
      <c r="F113" s="22">
        <f>F111-F112</f>
        <v>3000000</v>
      </c>
      <c r="G113" s="22">
        <f>G111-G112</f>
        <v>0</v>
      </c>
      <c r="H113" s="22">
        <f t="shared" si="8"/>
        <v>3000000</v>
      </c>
    </row>
    <row r="114" spans="1:8" ht="15">
      <c r="A114" s="121"/>
      <c r="B114" s="121"/>
      <c r="C114" s="122" t="s">
        <v>31</v>
      </c>
      <c r="D114" s="10" t="s">
        <v>26</v>
      </c>
      <c r="E114" s="22">
        <f>E111</f>
        <v>0</v>
      </c>
      <c r="F114" s="22">
        <f aca="true" t="shared" si="20" ref="F114">F111</f>
        <v>3000000</v>
      </c>
      <c r="G114" s="22">
        <v>0</v>
      </c>
      <c r="H114" s="22">
        <f t="shared" si="8"/>
        <v>3000000</v>
      </c>
    </row>
    <row r="115" spans="1:8" ht="15">
      <c r="A115" s="121"/>
      <c r="B115" s="121"/>
      <c r="C115" s="121"/>
      <c r="D115" s="10" t="s">
        <v>27</v>
      </c>
      <c r="E115" s="22">
        <f aca="true" t="shared" si="21" ref="E115:F115">E112</f>
        <v>0</v>
      </c>
      <c r="F115" s="22">
        <f t="shared" si="21"/>
        <v>0</v>
      </c>
      <c r="G115" s="22">
        <v>0</v>
      </c>
      <c r="H115" s="22">
        <f t="shared" si="8"/>
        <v>0</v>
      </c>
    </row>
    <row r="116" spans="1:8" ht="15">
      <c r="A116" s="121"/>
      <c r="B116" s="123"/>
      <c r="C116" s="123"/>
      <c r="D116" s="10" t="s">
        <v>28</v>
      </c>
      <c r="E116" s="22">
        <f>E114-E115</f>
        <v>0</v>
      </c>
      <c r="F116" s="22">
        <f>F114-F115</f>
        <v>3000000</v>
      </c>
      <c r="G116" s="22">
        <f>G114-G115</f>
        <v>0</v>
      </c>
      <c r="H116" s="22">
        <f t="shared" si="8"/>
        <v>3000000</v>
      </c>
    </row>
    <row r="117" spans="1:8" ht="15">
      <c r="A117" s="121"/>
      <c r="B117" s="124" t="s">
        <v>36</v>
      </c>
      <c r="C117" s="126"/>
      <c r="D117" s="10" t="s">
        <v>26</v>
      </c>
      <c r="E117" s="22">
        <f>E114+E108+E102+E96+E90</f>
        <v>14864000</v>
      </c>
      <c r="F117" s="22">
        <f aca="true" t="shared" si="22" ref="F117:G117">F114+F108+F102+F96+F90</f>
        <v>4180326500</v>
      </c>
      <c r="G117" s="22">
        <f t="shared" si="22"/>
        <v>0</v>
      </c>
      <c r="H117" s="22">
        <f t="shared" si="8"/>
        <v>4195190500</v>
      </c>
    </row>
    <row r="118" spans="1:8" ht="15">
      <c r="A118" s="121"/>
      <c r="B118" s="127"/>
      <c r="C118" s="129"/>
      <c r="D118" s="10" t="s">
        <v>27</v>
      </c>
      <c r="E118" s="22">
        <f aca="true" t="shared" si="23" ref="E118:G118">E115+E109+E103+E97+E91</f>
        <v>14863700</v>
      </c>
      <c r="F118" s="22">
        <f t="shared" si="23"/>
        <v>3566657250</v>
      </c>
      <c r="G118" s="22">
        <f t="shared" si="23"/>
        <v>0</v>
      </c>
      <c r="H118" s="22">
        <f t="shared" si="8"/>
        <v>3581520950</v>
      </c>
    </row>
    <row r="119" spans="1:8" ht="15">
      <c r="A119" s="123"/>
      <c r="B119" s="130"/>
      <c r="C119" s="132"/>
      <c r="D119" s="10" t="s">
        <v>28</v>
      </c>
      <c r="E119" s="22">
        <f>E117-E118</f>
        <v>300</v>
      </c>
      <c r="F119" s="22">
        <f>F117-F118</f>
        <v>613669250</v>
      </c>
      <c r="G119" s="22">
        <f>G117-G118</f>
        <v>0</v>
      </c>
      <c r="H119" s="22">
        <f t="shared" si="8"/>
        <v>613669550</v>
      </c>
    </row>
    <row r="120" spans="1:8" ht="15" hidden="1">
      <c r="A120" s="122" t="s">
        <v>84</v>
      </c>
      <c r="B120" s="122" t="s">
        <v>85</v>
      </c>
      <c r="C120" s="122" t="s">
        <v>86</v>
      </c>
      <c r="D120" s="10" t="s">
        <v>26</v>
      </c>
      <c r="E120" s="22">
        <v>0</v>
      </c>
      <c r="F120" s="22">
        <v>0</v>
      </c>
      <c r="G120" s="22">
        <v>0</v>
      </c>
      <c r="H120" s="22">
        <f t="shared" si="8"/>
        <v>0</v>
      </c>
    </row>
    <row r="121" spans="1:8" ht="15" hidden="1">
      <c r="A121" s="121"/>
      <c r="B121" s="121"/>
      <c r="C121" s="121"/>
      <c r="D121" s="10" t="s">
        <v>27</v>
      </c>
      <c r="E121" s="22">
        <v>0</v>
      </c>
      <c r="F121" s="22">
        <v>0</v>
      </c>
      <c r="G121" s="22">
        <v>0</v>
      </c>
      <c r="H121" s="22">
        <f t="shared" si="8"/>
        <v>0</v>
      </c>
    </row>
    <row r="122" spans="1:8" ht="15" hidden="1">
      <c r="A122" s="121"/>
      <c r="B122" s="121"/>
      <c r="C122" s="123"/>
      <c r="D122" s="10" t="s">
        <v>28</v>
      </c>
      <c r="E122" s="22">
        <f>E120-E121</f>
        <v>0</v>
      </c>
      <c r="F122" s="22">
        <f>F120-F121</f>
        <v>0</v>
      </c>
      <c r="G122" s="22">
        <f>G120-G121</f>
        <v>0</v>
      </c>
      <c r="H122" s="22">
        <f t="shared" si="8"/>
        <v>0</v>
      </c>
    </row>
    <row r="123" spans="1:8" ht="15" hidden="1">
      <c r="A123" s="121"/>
      <c r="B123" s="121"/>
      <c r="C123" s="122" t="s">
        <v>87</v>
      </c>
      <c r="D123" s="10" t="s">
        <v>26</v>
      </c>
      <c r="E123" s="22">
        <v>0</v>
      </c>
      <c r="F123" s="22">
        <v>0</v>
      </c>
      <c r="G123" s="22">
        <v>0</v>
      </c>
      <c r="H123" s="22">
        <f t="shared" si="8"/>
        <v>0</v>
      </c>
    </row>
    <row r="124" spans="1:8" ht="15" hidden="1">
      <c r="A124" s="121"/>
      <c r="B124" s="121"/>
      <c r="C124" s="121"/>
      <c r="D124" s="10" t="s">
        <v>27</v>
      </c>
      <c r="E124" s="22">
        <v>0</v>
      </c>
      <c r="F124" s="22">
        <v>0</v>
      </c>
      <c r="G124" s="22">
        <v>0</v>
      </c>
      <c r="H124" s="22">
        <f t="shared" si="8"/>
        <v>0</v>
      </c>
    </row>
    <row r="125" spans="1:8" ht="15" hidden="1">
      <c r="A125" s="121"/>
      <c r="B125" s="121"/>
      <c r="C125" s="121"/>
      <c r="D125" s="10" t="s">
        <v>28</v>
      </c>
      <c r="E125" s="22">
        <f>E123-E124</f>
        <v>0</v>
      </c>
      <c r="F125" s="22">
        <f>F123-F124</f>
        <v>0</v>
      </c>
      <c r="G125" s="22">
        <f>G123-G124</f>
        <v>0</v>
      </c>
      <c r="H125" s="22">
        <f t="shared" si="8"/>
        <v>0</v>
      </c>
    </row>
    <row r="126" spans="1:8" ht="15" hidden="1">
      <c r="A126" s="121"/>
      <c r="B126" s="121"/>
      <c r="C126" s="122" t="s">
        <v>31</v>
      </c>
      <c r="D126" s="10" t="s">
        <v>26</v>
      </c>
      <c r="E126" s="22">
        <f aca="true" t="shared" si="24" ref="E126:F127">E120+E123</f>
        <v>0</v>
      </c>
      <c r="F126" s="22">
        <f>F120+F123</f>
        <v>0</v>
      </c>
      <c r="G126" s="22">
        <f aca="true" t="shared" si="25" ref="G126:G127">G120+G123</f>
        <v>0</v>
      </c>
      <c r="H126" s="22">
        <f t="shared" si="8"/>
        <v>0</v>
      </c>
    </row>
    <row r="127" spans="1:8" ht="15" hidden="1">
      <c r="A127" s="121"/>
      <c r="B127" s="121"/>
      <c r="C127" s="121"/>
      <c r="D127" s="10" t="s">
        <v>27</v>
      </c>
      <c r="E127" s="22">
        <f t="shared" si="24"/>
        <v>0</v>
      </c>
      <c r="F127" s="22">
        <f t="shared" si="24"/>
        <v>0</v>
      </c>
      <c r="G127" s="22">
        <f t="shared" si="25"/>
        <v>0</v>
      </c>
      <c r="H127" s="22">
        <f t="shared" si="8"/>
        <v>0</v>
      </c>
    </row>
    <row r="128" spans="1:8" ht="15" hidden="1">
      <c r="A128" s="121"/>
      <c r="B128" s="123"/>
      <c r="C128" s="123"/>
      <c r="D128" s="10" t="s">
        <v>28</v>
      </c>
      <c r="E128" s="22">
        <f>E126-E127</f>
        <v>0</v>
      </c>
      <c r="F128" s="22">
        <f>F126-F127</f>
        <v>0</v>
      </c>
      <c r="G128" s="22">
        <f>G126-G127</f>
        <v>0</v>
      </c>
      <c r="H128" s="22">
        <f t="shared" si="8"/>
        <v>0</v>
      </c>
    </row>
    <row r="129" spans="1:8" ht="15" hidden="1">
      <c r="A129" s="121"/>
      <c r="B129" s="124" t="s">
        <v>36</v>
      </c>
      <c r="C129" s="126"/>
      <c r="D129" s="10" t="s">
        <v>26</v>
      </c>
      <c r="E129" s="22">
        <f aca="true" t="shared" si="26" ref="E129:F130">E126</f>
        <v>0</v>
      </c>
      <c r="F129" s="22">
        <f>F126</f>
        <v>0</v>
      </c>
      <c r="G129" s="22">
        <f aca="true" t="shared" si="27" ref="G129:G130">G126</f>
        <v>0</v>
      </c>
      <c r="H129" s="22">
        <f aca="true" t="shared" si="28" ref="H129:H158">SUM(E129:G129)</f>
        <v>0</v>
      </c>
    </row>
    <row r="130" spans="1:8" ht="15" hidden="1">
      <c r="A130" s="121"/>
      <c r="B130" s="127"/>
      <c r="C130" s="129"/>
      <c r="D130" s="10" t="s">
        <v>27</v>
      </c>
      <c r="E130" s="22">
        <f t="shared" si="26"/>
        <v>0</v>
      </c>
      <c r="F130" s="22">
        <f t="shared" si="26"/>
        <v>0</v>
      </c>
      <c r="G130" s="22">
        <f t="shared" si="27"/>
        <v>0</v>
      </c>
      <c r="H130" s="22">
        <f t="shared" si="28"/>
        <v>0</v>
      </c>
    </row>
    <row r="131" spans="1:8" ht="15" hidden="1">
      <c r="A131" s="123"/>
      <c r="B131" s="130"/>
      <c r="C131" s="132"/>
      <c r="D131" s="10" t="s">
        <v>28</v>
      </c>
      <c r="E131" s="22">
        <f>E129-E130</f>
        <v>0</v>
      </c>
      <c r="F131" s="22">
        <f>F129-F130</f>
        <v>0</v>
      </c>
      <c r="G131" s="22">
        <f>G129-G130</f>
        <v>0</v>
      </c>
      <c r="H131" s="22">
        <f t="shared" si="28"/>
        <v>0</v>
      </c>
    </row>
    <row r="132" spans="1:8" ht="15">
      <c r="A132" s="122" t="s">
        <v>10</v>
      </c>
      <c r="B132" s="122" t="s">
        <v>10</v>
      </c>
      <c r="C132" s="122" t="s">
        <v>10</v>
      </c>
      <c r="D132" s="10" t="s">
        <v>26</v>
      </c>
      <c r="E132" s="22">
        <v>0</v>
      </c>
      <c r="F132" s="22">
        <v>15000000</v>
      </c>
      <c r="G132" s="22">
        <v>0</v>
      </c>
      <c r="H132" s="22">
        <f t="shared" si="28"/>
        <v>15000000</v>
      </c>
    </row>
    <row r="133" spans="1:8" ht="15">
      <c r="A133" s="121"/>
      <c r="B133" s="121"/>
      <c r="C133" s="121"/>
      <c r="D133" s="10" t="s">
        <v>27</v>
      </c>
      <c r="E133" s="22">
        <v>0</v>
      </c>
      <c r="F133" s="22">
        <v>5852735</v>
      </c>
      <c r="G133" s="22">
        <v>0</v>
      </c>
      <c r="H133" s="22">
        <f t="shared" si="28"/>
        <v>5852735</v>
      </c>
    </row>
    <row r="134" spans="1:8" ht="15">
      <c r="A134" s="121"/>
      <c r="B134" s="121"/>
      <c r="C134" s="121"/>
      <c r="D134" s="10" t="s">
        <v>28</v>
      </c>
      <c r="E134" s="22">
        <f>E132-E133</f>
        <v>0</v>
      </c>
      <c r="F134" s="22">
        <f>F132-F133</f>
        <v>9147265</v>
      </c>
      <c r="G134" s="22">
        <f>G132-G133</f>
        <v>0</v>
      </c>
      <c r="H134" s="22">
        <f t="shared" si="28"/>
        <v>9147265</v>
      </c>
    </row>
    <row r="135" spans="1:8" ht="15">
      <c r="A135" s="121"/>
      <c r="B135" s="121"/>
      <c r="C135" s="122" t="s">
        <v>31</v>
      </c>
      <c r="D135" s="10" t="s">
        <v>26</v>
      </c>
      <c r="E135" s="22">
        <f>E132</f>
        <v>0</v>
      </c>
      <c r="F135" s="22">
        <f aca="true" t="shared" si="29" ref="F135:G135">F132</f>
        <v>15000000</v>
      </c>
      <c r="G135" s="22">
        <f t="shared" si="29"/>
        <v>0</v>
      </c>
      <c r="H135" s="22">
        <f t="shared" si="28"/>
        <v>15000000</v>
      </c>
    </row>
    <row r="136" spans="1:8" ht="15">
      <c r="A136" s="121"/>
      <c r="B136" s="121"/>
      <c r="C136" s="121"/>
      <c r="D136" s="10" t="s">
        <v>27</v>
      </c>
      <c r="E136" s="22">
        <f aca="true" t="shared" si="30" ref="E136:G136">E133</f>
        <v>0</v>
      </c>
      <c r="F136" s="22">
        <f t="shared" si="30"/>
        <v>5852735</v>
      </c>
      <c r="G136" s="22">
        <f t="shared" si="30"/>
        <v>0</v>
      </c>
      <c r="H136" s="22">
        <f t="shared" si="28"/>
        <v>5852735</v>
      </c>
    </row>
    <row r="137" spans="1:8" ht="15">
      <c r="A137" s="121"/>
      <c r="B137" s="123"/>
      <c r="C137" s="123"/>
      <c r="D137" s="10" t="s">
        <v>28</v>
      </c>
      <c r="E137" s="22">
        <f>E135-E136</f>
        <v>0</v>
      </c>
      <c r="F137" s="22">
        <f>F135-F136</f>
        <v>9147265</v>
      </c>
      <c r="G137" s="22">
        <f>G135-G136</f>
        <v>0</v>
      </c>
      <c r="H137" s="22">
        <f t="shared" si="28"/>
        <v>9147265</v>
      </c>
    </row>
    <row r="138" spans="1:8" ht="15">
      <c r="A138" s="121"/>
      <c r="B138" s="124" t="s">
        <v>36</v>
      </c>
      <c r="C138" s="126"/>
      <c r="D138" s="10" t="s">
        <v>26</v>
      </c>
      <c r="E138" s="22">
        <f>E135</f>
        <v>0</v>
      </c>
      <c r="F138" s="22">
        <f aca="true" t="shared" si="31" ref="F138:G138">F135</f>
        <v>15000000</v>
      </c>
      <c r="G138" s="22">
        <f t="shared" si="31"/>
        <v>0</v>
      </c>
      <c r="H138" s="22">
        <f t="shared" si="28"/>
        <v>15000000</v>
      </c>
    </row>
    <row r="139" spans="1:8" ht="15">
      <c r="A139" s="121"/>
      <c r="B139" s="127"/>
      <c r="C139" s="129"/>
      <c r="D139" s="10" t="s">
        <v>27</v>
      </c>
      <c r="E139" s="22">
        <f aca="true" t="shared" si="32" ref="E139:G139">E136</f>
        <v>0</v>
      </c>
      <c r="F139" s="22">
        <f t="shared" si="32"/>
        <v>5852735</v>
      </c>
      <c r="G139" s="22">
        <f t="shared" si="32"/>
        <v>0</v>
      </c>
      <c r="H139" s="22">
        <f t="shared" si="28"/>
        <v>5852735</v>
      </c>
    </row>
    <row r="140" spans="1:8" ht="15">
      <c r="A140" s="123"/>
      <c r="B140" s="130"/>
      <c r="C140" s="132"/>
      <c r="D140" s="10" t="s">
        <v>28</v>
      </c>
      <c r="E140" s="22">
        <f>E138-E139</f>
        <v>0</v>
      </c>
      <c r="F140" s="22">
        <f>F138-F139</f>
        <v>9147265</v>
      </c>
      <c r="G140" s="22">
        <f>G138-G139</f>
        <v>0</v>
      </c>
      <c r="H140" s="22">
        <f t="shared" si="28"/>
        <v>9147265</v>
      </c>
    </row>
    <row r="141" spans="1:8" ht="15">
      <c r="A141" s="24" t="s">
        <v>88</v>
      </c>
      <c r="B141" s="24" t="s">
        <v>88</v>
      </c>
      <c r="C141" s="122" t="s">
        <v>89</v>
      </c>
      <c r="D141" s="10" t="s">
        <v>26</v>
      </c>
      <c r="E141" s="22"/>
      <c r="F141" s="22">
        <f>H141-G141</f>
        <v>1202217112</v>
      </c>
      <c r="G141" s="22">
        <v>230008</v>
      </c>
      <c r="H141" s="42">
        <v>1202447120</v>
      </c>
    </row>
    <row r="142" spans="1:8" ht="15">
      <c r="A142" s="24" t="s">
        <v>67</v>
      </c>
      <c r="B142" s="24" t="s">
        <v>67</v>
      </c>
      <c r="C142" s="121"/>
      <c r="D142" s="10" t="s">
        <v>27</v>
      </c>
      <c r="E142" s="22">
        <v>0</v>
      </c>
      <c r="F142" s="42">
        <f>H142-G142</f>
        <v>1661025230</v>
      </c>
      <c r="G142" s="22">
        <v>130008</v>
      </c>
      <c r="H142" s="22">
        <v>1661155238</v>
      </c>
    </row>
    <row r="143" spans="1:8" ht="15">
      <c r="A143" s="24" t="s">
        <v>61</v>
      </c>
      <c r="B143" s="24" t="s">
        <v>61</v>
      </c>
      <c r="C143" s="123"/>
      <c r="D143" s="10" t="s">
        <v>28</v>
      </c>
      <c r="E143" s="22">
        <f>E141-E142</f>
        <v>0</v>
      </c>
      <c r="F143" s="22">
        <f>F141-F142</f>
        <v>-458808118</v>
      </c>
      <c r="G143" s="22">
        <f>G141-G142</f>
        <v>100000</v>
      </c>
      <c r="H143" s="22">
        <f t="shared" si="28"/>
        <v>-458708118</v>
      </c>
    </row>
    <row r="144" spans="1:8" ht="15">
      <c r="A144" s="121"/>
      <c r="B144" s="121"/>
      <c r="C144" s="155" t="s">
        <v>97</v>
      </c>
      <c r="D144" s="10" t="s">
        <v>26</v>
      </c>
      <c r="E144" s="22">
        <v>3160480</v>
      </c>
      <c r="F144" s="22">
        <v>0</v>
      </c>
      <c r="G144" s="22"/>
      <c r="H144" s="22">
        <f>E144+F144+G144</f>
        <v>3160480</v>
      </c>
    </row>
    <row r="145" spans="1:8" ht="15">
      <c r="A145" s="121"/>
      <c r="B145" s="121"/>
      <c r="C145" s="156"/>
      <c r="D145" s="10" t="s">
        <v>27</v>
      </c>
      <c r="E145" s="22">
        <v>3159956</v>
      </c>
      <c r="F145" s="22">
        <v>0</v>
      </c>
      <c r="G145" s="22"/>
      <c r="H145" s="22">
        <f>E145+F145+G145</f>
        <v>3159956</v>
      </c>
    </row>
    <row r="146" spans="1:8" ht="15">
      <c r="A146" s="121"/>
      <c r="B146" s="121"/>
      <c r="C146" s="156"/>
      <c r="D146" s="10" t="s">
        <v>28</v>
      </c>
      <c r="E146" s="22">
        <f>E144-E145</f>
        <v>524</v>
      </c>
      <c r="F146" s="22">
        <f>F144-F145</f>
        <v>0</v>
      </c>
      <c r="G146" s="22">
        <f>G144-G145</f>
        <v>0</v>
      </c>
      <c r="H146" s="22">
        <f>E146+F146+G146</f>
        <v>524</v>
      </c>
    </row>
    <row r="147" spans="1:8" ht="15">
      <c r="A147" s="121"/>
      <c r="B147" s="121"/>
      <c r="C147" s="122" t="s">
        <v>31</v>
      </c>
      <c r="D147" s="10" t="s">
        <v>26</v>
      </c>
      <c r="E147" s="22">
        <f aca="true" t="shared" si="33" ref="E147:G148">E144+E141</f>
        <v>3160480</v>
      </c>
      <c r="F147" s="22">
        <f t="shared" si="33"/>
        <v>1202217112</v>
      </c>
      <c r="G147" s="22">
        <f t="shared" si="33"/>
        <v>230008</v>
      </c>
      <c r="H147" s="42">
        <v>1205278693</v>
      </c>
    </row>
    <row r="148" spans="1:8" ht="15">
      <c r="A148" s="121"/>
      <c r="B148" s="121"/>
      <c r="C148" s="121"/>
      <c r="D148" s="10" t="s">
        <v>27</v>
      </c>
      <c r="E148" s="22">
        <f t="shared" si="33"/>
        <v>3159956</v>
      </c>
      <c r="F148" s="22">
        <f t="shared" si="33"/>
        <v>1661025230</v>
      </c>
      <c r="G148" s="22">
        <f t="shared" si="33"/>
        <v>130008</v>
      </c>
      <c r="H148" s="22">
        <v>1663968384</v>
      </c>
    </row>
    <row r="149" spans="1:8" ht="15">
      <c r="A149" s="121"/>
      <c r="B149" s="123"/>
      <c r="C149" s="123"/>
      <c r="D149" s="10" t="s">
        <v>28</v>
      </c>
      <c r="E149" s="22">
        <f>E147-E148</f>
        <v>524</v>
      </c>
      <c r="F149" s="22">
        <f>F147-F148</f>
        <v>-458808118</v>
      </c>
      <c r="G149" s="22">
        <f>G147-G148</f>
        <v>100000</v>
      </c>
      <c r="H149" s="22">
        <v>-458689691</v>
      </c>
    </row>
    <row r="150" spans="1:8" ht="15">
      <c r="A150" s="121"/>
      <c r="B150" s="124" t="s">
        <v>36</v>
      </c>
      <c r="C150" s="126"/>
      <c r="D150" s="10" t="s">
        <v>26</v>
      </c>
      <c r="E150" s="22">
        <f>E147</f>
        <v>3160480</v>
      </c>
      <c r="F150" s="22">
        <f aca="true" t="shared" si="34" ref="F150:G151">F147</f>
        <v>1202217112</v>
      </c>
      <c r="G150" s="22">
        <f t="shared" si="34"/>
        <v>230008</v>
      </c>
      <c r="H150" s="22">
        <v>1205278693</v>
      </c>
    </row>
    <row r="151" spans="1:8" ht="15">
      <c r="A151" s="121"/>
      <c r="B151" s="127"/>
      <c r="C151" s="129"/>
      <c r="D151" s="10" t="s">
        <v>27</v>
      </c>
      <c r="E151" s="22">
        <f>E148</f>
        <v>3159956</v>
      </c>
      <c r="F151" s="22">
        <f t="shared" si="34"/>
        <v>1661025230</v>
      </c>
      <c r="G151" s="22">
        <f t="shared" si="34"/>
        <v>130008</v>
      </c>
      <c r="H151" s="22">
        <v>1663968384</v>
      </c>
    </row>
    <row r="152" spans="1:8" ht="15">
      <c r="A152" s="121"/>
      <c r="B152" s="127"/>
      <c r="C152" s="129"/>
      <c r="D152" s="24" t="s">
        <v>28</v>
      </c>
      <c r="E152" s="31">
        <f>E150-E151</f>
        <v>524</v>
      </c>
      <c r="F152" s="31">
        <f>F150-F151</f>
        <v>-458808118</v>
      </c>
      <c r="G152" s="31">
        <f>G150-G151</f>
        <v>100000</v>
      </c>
      <c r="H152" s="31">
        <v>-458689691</v>
      </c>
    </row>
    <row r="153" spans="1:8" ht="15">
      <c r="A153" s="153" t="s">
        <v>90</v>
      </c>
      <c r="B153" s="153"/>
      <c r="C153" s="153"/>
      <c r="D153" s="32" t="s">
        <v>26</v>
      </c>
      <c r="E153" s="33">
        <f aca="true" t="shared" si="35" ref="E153:G154">E150+E138+E129+E117+E78+E63</f>
        <v>272318000</v>
      </c>
      <c r="F153" s="33">
        <f t="shared" si="35"/>
        <v>7821370492</v>
      </c>
      <c r="G153" s="33">
        <f t="shared" si="35"/>
        <v>230008</v>
      </c>
      <c r="H153" s="33">
        <f t="shared" si="28"/>
        <v>8093918500</v>
      </c>
    </row>
    <row r="154" spans="1:8" ht="15">
      <c r="A154" s="153"/>
      <c r="B154" s="153"/>
      <c r="C154" s="153"/>
      <c r="D154" s="32" t="s">
        <v>27</v>
      </c>
      <c r="E154" s="33">
        <f t="shared" si="35"/>
        <v>272299573</v>
      </c>
      <c r="F154" s="33">
        <f t="shared" si="35"/>
        <v>7462686082</v>
      </c>
      <c r="G154" s="33">
        <f t="shared" si="35"/>
        <v>130008</v>
      </c>
      <c r="H154" s="33">
        <f t="shared" si="28"/>
        <v>7735115663</v>
      </c>
    </row>
    <row r="155" spans="1:8" ht="15">
      <c r="A155" s="153"/>
      <c r="B155" s="153"/>
      <c r="C155" s="153"/>
      <c r="D155" s="32" t="s">
        <v>28</v>
      </c>
      <c r="E155" s="33">
        <f>E153-E154</f>
        <v>18427</v>
      </c>
      <c r="F155" s="33">
        <f>F153-F154</f>
        <v>358684410</v>
      </c>
      <c r="G155" s="33">
        <f>G153-G154</f>
        <v>100000</v>
      </c>
      <c r="H155" s="33">
        <f t="shared" si="28"/>
        <v>358802837</v>
      </c>
    </row>
    <row r="156" spans="1:8" ht="15">
      <c r="A156" s="154" t="s">
        <v>91</v>
      </c>
      <c r="B156" s="154"/>
      <c r="C156" s="154"/>
      <c r="D156" s="34" t="s">
        <v>26</v>
      </c>
      <c r="E156" s="35">
        <f>'2018년 세입결산서'!E105</f>
        <v>272318000</v>
      </c>
      <c r="F156" s="35">
        <f>'2018년 세입결산서'!F105</f>
        <v>7821370492</v>
      </c>
      <c r="G156" s="35">
        <f>'2018년 세입결산서'!G105</f>
        <v>230008</v>
      </c>
      <c r="H156" s="33">
        <f t="shared" si="28"/>
        <v>8093918500</v>
      </c>
    </row>
    <row r="157" spans="1:8" ht="15">
      <c r="A157" s="154"/>
      <c r="B157" s="154"/>
      <c r="C157" s="154"/>
      <c r="D157" s="34" t="s">
        <v>27</v>
      </c>
      <c r="E157" s="35">
        <f>'2018년 세입결산서'!E106</f>
        <v>272299573</v>
      </c>
      <c r="F157" s="35">
        <f>'2018년 세입결산서'!F106</f>
        <v>7462686082</v>
      </c>
      <c r="G157" s="35">
        <f>'2018년 세입결산서'!G106</f>
        <v>130008</v>
      </c>
      <c r="H157" s="33">
        <f t="shared" si="28"/>
        <v>7735115663</v>
      </c>
    </row>
    <row r="158" spans="1:8" ht="15">
      <c r="A158" s="154"/>
      <c r="B158" s="154"/>
      <c r="C158" s="154"/>
      <c r="D158" s="34" t="s">
        <v>28</v>
      </c>
      <c r="E158" s="35">
        <f>'2018년 세입결산서'!E107</f>
        <v>18427</v>
      </c>
      <c r="F158" s="35">
        <f>'2018년 세입결산서'!F107</f>
        <v>358684410</v>
      </c>
      <c r="G158" s="35">
        <f>'2018년 세입결산서'!G107</f>
        <v>100000</v>
      </c>
      <c r="H158" s="33">
        <f t="shared" si="28"/>
        <v>358802837</v>
      </c>
    </row>
    <row r="159" spans="1:8" ht="15">
      <c r="A159" s="154" t="s">
        <v>92</v>
      </c>
      <c r="B159" s="154"/>
      <c r="C159" s="154"/>
      <c r="D159" s="34" t="s">
        <v>26</v>
      </c>
      <c r="E159" s="35">
        <f>E153-E156</f>
        <v>0</v>
      </c>
      <c r="F159" s="35">
        <f aca="true" t="shared" si="36" ref="F159:H159">F153-F156</f>
        <v>0</v>
      </c>
      <c r="G159" s="35">
        <f t="shared" si="36"/>
        <v>0</v>
      </c>
      <c r="H159" s="35">
        <f t="shared" si="36"/>
        <v>0</v>
      </c>
    </row>
    <row r="160" spans="1:8" ht="15">
      <c r="A160" s="154"/>
      <c r="B160" s="154"/>
      <c r="C160" s="154"/>
      <c r="D160" s="34" t="s">
        <v>27</v>
      </c>
      <c r="E160" s="35">
        <f aca="true" t="shared" si="37" ref="E160:H161">E154-E157</f>
        <v>0</v>
      </c>
      <c r="F160" s="35">
        <f t="shared" si="37"/>
        <v>0</v>
      </c>
      <c r="G160" s="35">
        <f t="shared" si="37"/>
        <v>0</v>
      </c>
      <c r="H160" s="35">
        <f t="shared" si="37"/>
        <v>0</v>
      </c>
    </row>
    <row r="161" spans="1:8" ht="15">
      <c r="A161" s="154"/>
      <c r="B161" s="154"/>
      <c r="C161" s="154"/>
      <c r="D161" s="34" t="s">
        <v>28</v>
      </c>
      <c r="E161" s="35">
        <f t="shared" si="37"/>
        <v>0</v>
      </c>
      <c r="F161" s="35">
        <f t="shared" si="37"/>
        <v>0</v>
      </c>
      <c r="G161" s="35">
        <f t="shared" si="37"/>
        <v>0</v>
      </c>
      <c r="H161" s="35">
        <f t="shared" si="37"/>
        <v>0</v>
      </c>
    </row>
  </sheetData>
  <mergeCells count="140">
    <mergeCell ref="A6:A8"/>
    <mergeCell ref="B6:B8"/>
    <mergeCell ref="C6:C8"/>
    <mergeCell ref="A9:A11"/>
    <mergeCell ref="B9:B11"/>
    <mergeCell ref="C9:C11"/>
    <mergeCell ref="A1:H1"/>
    <mergeCell ref="A2:H2"/>
    <mergeCell ref="A4:C4"/>
    <mergeCell ref="D4:D5"/>
    <mergeCell ref="F4:F5"/>
    <mergeCell ref="G4:G5"/>
    <mergeCell ref="H4:H5"/>
    <mergeCell ref="A21:A23"/>
    <mergeCell ref="B21:B23"/>
    <mergeCell ref="C21:C23"/>
    <mergeCell ref="A24:A26"/>
    <mergeCell ref="B24:B26"/>
    <mergeCell ref="C24:C26"/>
    <mergeCell ref="A12:A14"/>
    <mergeCell ref="B12:B14"/>
    <mergeCell ref="C12:C14"/>
    <mergeCell ref="C15:C17"/>
    <mergeCell ref="A18:A20"/>
    <mergeCell ref="B18:B20"/>
    <mergeCell ref="C18:C20"/>
    <mergeCell ref="A36:A38"/>
    <mergeCell ref="B36:B38"/>
    <mergeCell ref="C36:C38"/>
    <mergeCell ref="A39:A41"/>
    <mergeCell ref="B39:B41"/>
    <mergeCell ref="C39:C41"/>
    <mergeCell ref="C27:C29"/>
    <mergeCell ref="A30:A32"/>
    <mergeCell ref="B30:B32"/>
    <mergeCell ref="C30:C32"/>
    <mergeCell ref="A33:A35"/>
    <mergeCell ref="B33:B35"/>
    <mergeCell ref="C33:C35"/>
    <mergeCell ref="A48:A50"/>
    <mergeCell ref="B48:B50"/>
    <mergeCell ref="C48:C50"/>
    <mergeCell ref="A51:A53"/>
    <mergeCell ref="B51:B53"/>
    <mergeCell ref="A54:A56"/>
    <mergeCell ref="B54:B56"/>
    <mergeCell ref="C54:C56"/>
    <mergeCell ref="A42:A44"/>
    <mergeCell ref="B42:B44"/>
    <mergeCell ref="C42:C44"/>
    <mergeCell ref="A45:A47"/>
    <mergeCell ref="B45:B47"/>
    <mergeCell ref="C45:C47"/>
    <mergeCell ref="A63:A65"/>
    <mergeCell ref="B63:C65"/>
    <mergeCell ref="A66:A68"/>
    <mergeCell ref="B66:B68"/>
    <mergeCell ref="C66:C68"/>
    <mergeCell ref="C69:C71"/>
    <mergeCell ref="A57:A59"/>
    <mergeCell ref="B57:B59"/>
    <mergeCell ref="C57:C59"/>
    <mergeCell ref="A60:A62"/>
    <mergeCell ref="B60:B62"/>
    <mergeCell ref="C60:C62"/>
    <mergeCell ref="A69:A71"/>
    <mergeCell ref="B69:B71"/>
    <mergeCell ref="A78:A80"/>
    <mergeCell ref="B78:C80"/>
    <mergeCell ref="A81:A83"/>
    <mergeCell ref="B81:B83"/>
    <mergeCell ref="C81:C83"/>
    <mergeCell ref="A72:A74"/>
    <mergeCell ref="B72:B74"/>
    <mergeCell ref="C72:C74"/>
    <mergeCell ref="A75:A77"/>
    <mergeCell ref="B75:B77"/>
    <mergeCell ref="C75:C77"/>
    <mergeCell ref="A87:A89"/>
    <mergeCell ref="B87:B89"/>
    <mergeCell ref="C87:C89"/>
    <mergeCell ref="A90:A92"/>
    <mergeCell ref="B90:B92"/>
    <mergeCell ref="C90:C92"/>
    <mergeCell ref="A84:A86"/>
    <mergeCell ref="B84:B86"/>
    <mergeCell ref="C84:C86"/>
    <mergeCell ref="A102:A104"/>
    <mergeCell ref="B102:B104"/>
    <mergeCell ref="C102:C104"/>
    <mergeCell ref="A105:A107"/>
    <mergeCell ref="C105:C107"/>
    <mergeCell ref="A108:A110"/>
    <mergeCell ref="B108:B110"/>
    <mergeCell ref="C108:C110"/>
    <mergeCell ref="A93:A95"/>
    <mergeCell ref="C93:C95"/>
    <mergeCell ref="A96:A98"/>
    <mergeCell ref="B96:B98"/>
    <mergeCell ref="C96:C98"/>
    <mergeCell ref="A99:A101"/>
    <mergeCell ref="C99:C101"/>
    <mergeCell ref="A120:A122"/>
    <mergeCell ref="B120:B122"/>
    <mergeCell ref="C120:C122"/>
    <mergeCell ref="A123:A125"/>
    <mergeCell ref="B123:B125"/>
    <mergeCell ref="C123:C125"/>
    <mergeCell ref="A111:A113"/>
    <mergeCell ref="C111:C113"/>
    <mergeCell ref="A114:A116"/>
    <mergeCell ref="B114:B116"/>
    <mergeCell ref="C114:C116"/>
    <mergeCell ref="A117:A119"/>
    <mergeCell ref="B117:C119"/>
    <mergeCell ref="A135:A137"/>
    <mergeCell ref="B135:B137"/>
    <mergeCell ref="C135:C137"/>
    <mergeCell ref="A138:A140"/>
    <mergeCell ref="B138:C140"/>
    <mergeCell ref="C141:C143"/>
    <mergeCell ref="A126:A128"/>
    <mergeCell ref="B126:B128"/>
    <mergeCell ref="C126:C128"/>
    <mergeCell ref="A129:A131"/>
    <mergeCell ref="B129:C131"/>
    <mergeCell ref="A132:A134"/>
    <mergeCell ref="B132:B134"/>
    <mergeCell ref="C132:C134"/>
    <mergeCell ref="A150:A152"/>
    <mergeCell ref="B150:C152"/>
    <mergeCell ref="A153:C155"/>
    <mergeCell ref="A156:C158"/>
    <mergeCell ref="A159:C161"/>
    <mergeCell ref="A144:A146"/>
    <mergeCell ref="B144:B146"/>
    <mergeCell ref="C144:C146"/>
    <mergeCell ref="A147:A149"/>
    <mergeCell ref="B147:B149"/>
    <mergeCell ref="C147:C149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8" r:id="rId1"/>
  <rowBreaks count="2" manualBreakCount="2">
    <brk id="47" max="16383" man="1"/>
    <brk id="12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ridrik1919</dc:creator>
  <cp:keywords/>
  <dc:description/>
  <cp:lastModifiedBy>나미정</cp:lastModifiedBy>
  <cp:lastPrinted>2019-03-29T01:28:19Z</cp:lastPrinted>
  <dcterms:created xsi:type="dcterms:W3CDTF">2013-09-10T05:36:58Z</dcterms:created>
  <dcterms:modified xsi:type="dcterms:W3CDTF">2019-03-29T01:38:31Z</dcterms:modified>
  <cp:category/>
  <cp:version/>
  <cp:contentType/>
  <cp:contentStatus/>
</cp:coreProperties>
</file>